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Razno\Financijski za 2016. i rebalans za 2015\"/>
    </mc:Choice>
  </mc:AlternateContent>
  <bookViews>
    <workbookView xWindow="0" yWindow="0" windowWidth="20400" windowHeight="7155" activeTab="3"/>
  </bookViews>
  <sheets>
    <sheet name="Plan nabave" sheetId="4" r:id="rId1"/>
    <sheet name="1. izmjena" sheetId="5" r:id="rId2"/>
    <sheet name="List2" sheetId="2" r:id="rId3"/>
    <sheet name="List3" sheetId="3" r:id="rId4"/>
  </sheets>
  <definedNames>
    <definedName name="_xlnm.Print_Titles" localSheetId="1">'1. izmjena'!$19:$20</definedName>
    <definedName name="_xlnm.Print_Titles" localSheetId="0">'Plan nabave'!$19:$20</definedName>
    <definedName name="_xlnm.Print_Area" localSheetId="1">'1. izmjena'!$A$1:$J$88</definedName>
    <definedName name="_xlnm.Print_Area" localSheetId="0">'Plan nabave'!$A$1:$J$87</definedName>
  </definedNames>
  <calcPr calcId="152511"/>
</workbook>
</file>

<file path=xl/calcChain.xml><?xml version="1.0" encoding="utf-8"?>
<calcChain xmlns="http://schemas.openxmlformats.org/spreadsheetml/2006/main">
  <c r="F80" i="3" l="1"/>
  <c r="M72" i="5"/>
  <c r="M70" i="5"/>
  <c r="M68" i="5"/>
  <c r="M66" i="5"/>
  <c r="M64" i="5"/>
  <c r="M62" i="5"/>
  <c r="M48" i="5"/>
  <c r="M46" i="5"/>
  <c r="M44" i="5"/>
  <c r="M28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1" i="5"/>
  <c r="K25" i="5"/>
  <c r="L25" i="5" s="1"/>
  <c r="N25" i="5" s="1"/>
  <c r="K26" i="5"/>
  <c r="L26" i="5" s="1"/>
  <c r="N26" i="5" s="1"/>
  <c r="K27" i="5"/>
  <c r="L27" i="5" s="1"/>
  <c r="N27" i="5" s="1"/>
  <c r="K28" i="5"/>
  <c r="L28" i="5" s="1"/>
  <c r="N28" i="5" s="1"/>
  <c r="K29" i="5"/>
  <c r="L29" i="5" s="1"/>
  <c r="N29" i="5" s="1"/>
  <c r="K30" i="5"/>
  <c r="L30" i="5" s="1"/>
  <c r="N30" i="5" s="1"/>
  <c r="K31" i="5"/>
  <c r="L31" i="5" s="1"/>
  <c r="N31" i="5" s="1"/>
  <c r="K32" i="5"/>
  <c r="L32" i="5" s="1"/>
  <c r="N32" i="5" s="1"/>
  <c r="K33" i="5"/>
  <c r="L33" i="5" s="1"/>
  <c r="N33" i="5" s="1"/>
  <c r="K34" i="5"/>
  <c r="L34" i="5" s="1"/>
  <c r="N34" i="5" s="1"/>
  <c r="K35" i="5"/>
  <c r="L35" i="5" s="1"/>
  <c r="N35" i="5" s="1"/>
  <c r="K36" i="5"/>
  <c r="L36" i="5" s="1"/>
  <c r="N36" i="5" s="1"/>
  <c r="K37" i="5"/>
  <c r="L37" i="5" s="1"/>
  <c r="N37" i="5" s="1"/>
  <c r="K38" i="5"/>
  <c r="L38" i="5" s="1"/>
  <c r="N38" i="5" s="1"/>
  <c r="K39" i="5"/>
  <c r="L39" i="5" s="1"/>
  <c r="N39" i="5" s="1"/>
  <c r="K40" i="5"/>
  <c r="L40" i="5" s="1"/>
  <c r="N40" i="5" s="1"/>
  <c r="K41" i="5"/>
  <c r="L41" i="5" s="1"/>
  <c r="N41" i="5" s="1"/>
  <c r="K42" i="5"/>
  <c r="L42" i="5" s="1"/>
  <c r="N42" i="5" s="1"/>
  <c r="K43" i="5"/>
  <c r="L43" i="5" s="1"/>
  <c r="N43" i="5" s="1"/>
  <c r="K44" i="5"/>
  <c r="L44" i="5" s="1"/>
  <c r="N44" i="5" s="1"/>
  <c r="K45" i="5"/>
  <c r="L45" i="5" s="1"/>
  <c r="N45" i="5" s="1"/>
  <c r="K46" i="5"/>
  <c r="L46" i="5" s="1"/>
  <c r="N46" i="5" s="1"/>
  <c r="K47" i="5"/>
  <c r="L47" i="5" s="1"/>
  <c r="N47" i="5" s="1"/>
  <c r="K48" i="5"/>
  <c r="L48" i="5" s="1"/>
  <c r="N48" i="5" s="1"/>
  <c r="K49" i="5"/>
  <c r="L49" i="5" s="1"/>
  <c r="N49" i="5" s="1"/>
  <c r="K50" i="5"/>
  <c r="L50" i="5" s="1"/>
  <c r="N50" i="5" s="1"/>
  <c r="K51" i="5"/>
  <c r="L51" i="5" s="1"/>
  <c r="N51" i="5" s="1"/>
  <c r="K52" i="5"/>
  <c r="L52" i="5" s="1"/>
  <c r="N52" i="5" s="1"/>
  <c r="K53" i="5"/>
  <c r="L53" i="5" s="1"/>
  <c r="N53" i="5" s="1"/>
  <c r="K54" i="5"/>
  <c r="L54" i="5" s="1"/>
  <c r="M54" i="5" s="1"/>
  <c r="K55" i="5"/>
  <c r="L55" i="5" s="1"/>
  <c r="M55" i="5" s="1"/>
  <c r="K56" i="5"/>
  <c r="L56" i="5" s="1"/>
  <c r="M56" i="5" s="1"/>
  <c r="K57" i="5"/>
  <c r="L57" i="5" s="1"/>
  <c r="M57" i="5" s="1"/>
  <c r="K58" i="5"/>
  <c r="L58" i="5" s="1"/>
  <c r="M58" i="5" s="1"/>
  <c r="K59" i="5"/>
  <c r="L59" i="5" s="1"/>
  <c r="M59" i="5" s="1"/>
  <c r="K60" i="5"/>
  <c r="L60" i="5" s="1"/>
  <c r="M60" i="5" s="1"/>
  <c r="K61" i="5"/>
  <c r="L61" i="5" s="1"/>
  <c r="M61" i="5" s="1"/>
  <c r="K62" i="5"/>
  <c r="L62" i="5" s="1"/>
  <c r="K63" i="5"/>
  <c r="L63" i="5" s="1"/>
  <c r="M63" i="5" s="1"/>
  <c r="K64" i="5"/>
  <c r="L64" i="5" s="1"/>
  <c r="K65" i="5"/>
  <c r="L65" i="5" s="1"/>
  <c r="M65" i="5" s="1"/>
  <c r="K66" i="5"/>
  <c r="L66" i="5" s="1"/>
  <c r="K67" i="5"/>
  <c r="L67" i="5" s="1"/>
  <c r="M67" i="5" s="1"/>
  <c r="K68" i="5"/>
  <c r="L68" i="5" s="1"/>
  <c r="K69" i="5"/>
  <c r="L69" i="5" s="1"/>
  <c r="M69" i="5" s="1"/>
  <c r="K70" i="5"/>
  <c r="L70" i="5" s="1"/>
  <c r="K71" i="5"/>
  <c r="L71" i="5" s="1"/>
  <c r="M71" i="5" s="1"/>
  <c r="K72" i="5"/>
  <c r="L72" i="5" s="1"/>
  <c r="K73" i="5"/>
  <c r="L73" i="5" s="1"/>
  <c r="M73" i="5" s="1"/>
  <c r="K74" i="5"/>
  <c r="L74" i="5" s="1"/>
  <c r="M74" i="5" s="1"/>
  <c r="K75" i="5"/>
  <c r="L75" i="5" s="1"/>
  <c r="M75" i="5" s="1"/>
  <c r="K76" i="5"/>
  <c r="L76" i="5" s="1"/>
  <c r="M76" i="5" s="1"/>
  <c r="K24" i="5"/>
  <c r="L24" i="5" s="1"/>
  <c r="N24" i="5" s="1"/>
  <c r="F79" i="5"/>
  <c r="M7" i="2"/>
  <c r="N7" i="2" s="1"/>
  <c r="M8" i="2"/>
  <c r="N8" i="2" s="1"/>
  <c r="M9" i="2"/>
  <c r="N9" i="2" s="1"/>
  <c r="M10" i="2"/>
  <c r="N10" i="2" s="1"/>
  <c r="M11" i="2"/>
  <c r="N11" i="2" s="1"/>
  <c r="M12" i="2"/>
  <c r="N12" i="2" s="1"/>
  <c r="M13" i="2"/>
  <c r="N13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22" i="2"/>
  <c r="N22" i="2" s="1"/>
  <c r="M23" i="2"/>
  <c r="N23" i="2" s="1"/>
  <c r="M24" i="2"/>
  <c r="N24" i="2" s="1"/>
  <c r="N6" i="2"/>
  <c r="M6" i="2"/>
  <c r="L26" i="2"/>
  <c r="L28" i="2" s="1"/>
  <c r="K21" i="2"/>
  <c r="J21" i="2"/>
  <c r="J24" i="2" s="1"/>
  <c r="H21" i="2"/>
  <c r="H24" i="2" s="1"/>
  <c r="G21" i="2"/>
  <c r="D35" i="2"/>
  <c r="F35" i="2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Z23" i="5"/>
  <c r="Z25" i="5"/>
  <c r="Z26" i="5"/>
  <c r="Z27" i="5"/>
  <c r="Z28" i="5"/>
  <c r="Z22" i="5"/>
  <c r="Y73" i="5"/>
  <c r="Y75" i="5"/>
  <c r="Y76" i="5"/>
  <c r="Y77" i="5"/>
  <c r="E34" i="2"/>
  <c r="E35" i="2" s="1"/>
  <c r="D34" i="2"/>
  <c r="C34" i="2"/>
  <c r="C35" i="2" s="1"/>
  <c r="B34" i="2"/>
  <c r="B35" i="2" s="1"/>
  <c r="AB27" i="5"/>
  <c r="AA27" i="5"/>
  <c r="M37" i="5" l="1"/>
  <c r="M41" i="5"/>
  <c r="M51" i="5"/>
  <c r="AA33" i="5"/>
  <c r="M29" i="5"/>
  <c r="M39" i="5"/>
  <c r="M43" i="5"/>
  <c r="M45" i="5"/>
  <c r="M47" i="5"/>
  <c r="M49" i="5"/>
  <c r="M53" i="5"/>
  <c r="M52" i="5"/>
  <c r="M50" i="5"/>
  <c r="M42" i="5"/>
  <c r="M40" i="5"/>
  <c r="M38" i="5"/>
  <c r="M36" i="5"/>
  <c r="M35" i="5"/>
  <c r="M34" i="5"/>
  <c r="M33" i="5"/>
  <c r="M32" i="5"/>
  <c r="M31" i="5"/>
  <c r="M30" i="5"/>
  <c r="M27" i="5"/>
  <c r="M26" i="5"/>
  <c r="M25" i="5"/>
  <c r="M24" i="5"/>
  <c r="O24" i="5"/>
  <c r="Z24" i="5" s="1"/>
  <c r="Y74" i="5"/>
</calcChain>
</file>

<file path=xl/sharedStrings.xml><?xml version="1.0" encoding="utf-8"?>
<sst xmlns="http://schemas.openxmlformats.org/spreadsheetml/2006/main" count="480" uniqueCount="142">
  <si>
    <t>OSNOVNA ŠKOLA - SCUOLA ELEMENTARE</t>
  </si>
  <si>
    <t>Emonijska 4, 52466 Novigrad</t>
  </si>
  <si>
    <t>"RIVARELA"</t>
  </si>
  <si>
    <t>Predmet nabave</t>
  </si>
  <si>
    <t>Procjenjena vrijednost nabave bez 
PDV-a</t>
  </si>
  <si>
    <t xml:space="preserve"> Vrsta postupka javne
nabave</t>
  </si>
  <si>
    <t>1.</t>
  </si>
  <si>
    <t>2.</t>
  </si>
  <si>
    <t>3.</t>
  </si>
  <si>
    <t>Ugovor ili okvirni sporazum</t>
  </si>
  <si>
    <t>Energija</t>
  </si>
  <si>
    <t>Mat. i dij. za tek. i inv. održavanje</t>
  </si>
  <si>
    <t>Sitni inventar</t>
  </si>
  <si>
    <t>Planirani početak postupka</t>
  </si>
  <si>
    <t>Usluge telefona, pošte i prijevoza</t>
  </si>
  <si>
    <t>Komunalne usluge</t>
  </si>
  <si>
    <t>Intelektualne i osobne usluge</t>
  </si>
  <si>
    <t>Računalne usluge</t>
  </si>
  <si>
    <t>Premije osiguranja</t>
  </si>
  <si>
    <t>Reprezentacija</t>
  </si>
  <si>
    <t>Članarine</t>
  </si>
  <si>
    <t>Uredska oprema i namještaj</t>
  </si>
  <si>
    <t>Knjige</t>
  </si>
  <si>
    <t>Zdravstvene i veterinarske usluge</t>
  </si>
  <si>
    <t>Konto iz
računskog plana</t>
  </si>
  <si>
    <t>Plan. trajanje ugovora ili okvirnog sporazuma</t>
  </si>
  <si>
    <t>Uredski materijal</t>
  </si>
  <si>
    <t>Materijal i sred. za čišć. i održav.</t>
  </si>
  <si>
    <t>Lož ulje</t>
  </si>
  <si>
    <t>Usluge tek. i inv. održ. građ. obj.</t>
  </si>
  <si>
    <t>Usluge tek. i inv. odr. postr. i opr.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</si>
  <si>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</si>
  <si>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</si>
  <si>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</si>
  <si>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</si>
  <si>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</si>
  <si>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</si>
  <si>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</si>
  <si>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</si>
  <si>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</si>
  <si>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</si>
  <si>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</si>
  <si>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Ravnateljica:</t>
  </si>
  <si>
    <t>Davorka Parmač, prof.</t>
  </si>
  <si>
    <t>Predsjednica Školskog odbora:</t>
  </si>
  <si>
    <t>Gabriela Debelić</t>
  </si>
  <si>
    <t>Prijevoz učenika</t>
  </si>
  <si>
    <t>JN - osnivač</t>
  </si>
  <si>
    <t>Električna energija - distribucija</t>
  </si>
  <si>
    <t>Električna energija - opskrba</t>
  </si>
  <si>
    <t>32231 dio</t>
  </si>
  <si>
    <t>bagatelna nab.</t>
  </si>
  <si>
    <t>Ostale usluge</t>
  </si>
  <si>
    <t>32224 dio</t>
  </si>
  <si>
    <t>Mlijeko i mlječni proizvodi</t>
  </si>
  <si>
    <t>Evid. br. nabave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</si>
  <si>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</si>
  <si>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</si>
  <si>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</si>
  <si>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</si>
  <si>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</si>
  <si>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</si>
  <si>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</si>
  <si>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</si>
  <si>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</si>
  <si>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</si>
  <si>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</si>
  <si>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Red. br.</t>
  </si>
  <si>
    <t>ugovor</t>
  </si>
  <si>
    <t>Kruh i krušni proizvodi</t>
  </si>
  <si>
    <t>Svježe voće</t>
  </si>
  <si>
    <t>Svježe povrće</t>
  </si>
  <si>
    <t>Konzervirano voće i povrće</t>
  </si>
  <si>
    <t>Ostale živežne namirnice</t>
  </si>
  <si>
    <t>Literatura (časopisi, glasila)</t>
  </si>
  <si>
    <t>RASHODI ZA MATERIJAL I ENERGIJU</t>
  </si>
  <si>
    <t>Uredski materijal i ostali mat. rashodi</t>
  </si>
  <si>
    <t>Ost. mat. za potrebe red.posl.(Novigradsko)</t>
  </si>
  <si>
    <t>Materija i sirovine</t>
  </si>
  <si>
    <t>RASHODI ZA USLUGE</t>
  </si>
  <si>
    <t>Plin</t>
  </si>
  <si>
    <t>Motorni benzin i dizel  gorivo</t>
  </si>
  <si>
    <t>KNJIGE, UMJETNIČKA DJELA</t>
  </si>
  <si>
    <t>POSTROJENJA I OPREMA</t>
  </si>
  <si>
    <t>OSTALE NAKNADE GRAĐANIMA</t>
  </si>
  <si>
    <t>26.</t>
  </si>
  <si>
    <t>OSTALI NESPOMENUTI RASHODI POSL.</t>
  </si>
  <si>
    <t>27.</t>
  </si>
  <si>
    <t>28.</t>
  </si>
  <si>
    <t>29.</t>
  </si>
  <si>
    <t>30.</t>
  </si>
  <si>
    <t>31.</t>
  </si>
  <si>
    <t>32.</t>
  </si>
  <si>
    <t>Ostali nespomenuti rashodi poslovanja</t>
  </si>
  <si>
    <t>Usluge tekućeg i investicijskog održavanja</t>
  </si>
  <si>
    <t>33.</t>
  </si>
  <si>
    <t>Meso</t>
  </si>
  <si>
    <t>Mesne prerađevine</t>
  </si>
  <si>
    <r>
      <t>Na temelju članka 20. Zakona o javnoj nabavi (N.N. broj 90/11) i članka</t>
    </r>
    <r>
      <rPr>
        <sz val="12"/>
        <color indexed="10"/>
        <rFont val="Book Antiqua"/>
        <family val="1"/>
        <charset val="238"/>
      </rPr>
      <t xml:space="preserve"> </t>
    </r>
    <r>
      <rPr>
        <sz val="12"/>
        <rFont val="Book Antiqua"/>
        <family val="1"/>
        <charset val="238"/>
      </rPr>
      <t xml:space="preserve">57. Statuta OŠ "Rivarela"na 37. sjednici </t>
    </r>
  </si>
  <si>
    <t>Plana nabave objavit će se na internetskim stranicama Škole.</t>
  </si>
  <si>
    <t xml:space="preserve">Klasa: </t>
  </si>
  <si>
    <t xml:space="preserve">Ur.broj: </t>
  </si>
  <si>
    <t xml:space="preserve"> Školskog odbora održanoj 22. prosinca 2014. godine donosi:</t>
  </si>
  <si>
    <t xml:space="preserve"> PLAN NABAVE ZA 2015. GODINU</t>
  </si>
  <si>
    <t>Račun</t>
  </si>
  <si>
    <t>406-01/14-01/01</t>
  </si>
  <si>
    <t>2105/03-14/14-1</t>
  </si>
  <si>
    <t>1. izmjena i dopuna</t>
  </si>
  <si>
    <t>406-01/15-01/02</t>
  </si>
  <si>
    <t>2105/03-14/15-1</t>
  </si>
  <si>
    <r>
      <t>Na temelju članka 20. Zakona o javnoj nabavi (N.N. broj 90/11) i članka</t>
    </r>
    <r>
      <rPr>
        <sz val="12"/>
        <color indexed="10"/>
        <rFont val="Book Antiqua"/>
        <family val="1"/>
        <charset val="238"/>
      </rPr>
      <t xml:space="preserve"> </t>
    </r>
    <r>
      <rPr>
        <sz val="12"/>
        <rFont val="Book Antiqua"/>
        <family val="1"/>
        <charset val="238"/>
      </rPr>
      <t xml:space="preserve">57. Statuta OŠ "Rivarela"na 30. sjednici </t>
    </r>
  </si>
  <si>
    <t xml:space="preserve"> Školskog odbora održanoj 17. rujna 2015. godine donosi:</t>
  </si>
  <si>
    <t xml:space="preserve"> PLAN NABAVE ZA 2016. GODINU</t>
  </si>
  <si>
    <t>TALIJANSKA OSNOVNA ŠKOLA - SCUOLA ELEMENTARE ITALIANA NOVIGRAD - CITTANOVA</t>
  </si>
  <si>
    <t>Emonijska 2, 52466 Novigrad</t>
  </si>
  <si>
    <t>Ost. mat. za potrebe red.posl.</t>
  </si>
  <si>
    <t>MESO</t>
  </si>
  <si>
    <t>PEKARA</t>
  </si>
  <si>
    <t>POVRĆE</t>
  </si>
  <si>
    <t>VOĆE</t>
  </si>
  <si>
    <t>SMRZNUTO</t>
  </si>
  <si>
    <t>MLJEKO I ML</t>
  </si>
  <si>
    <t>Oprema</t>
  </si>
  <si>
    <t>bez pdv</t>
  </si>
  <si>
    <t>Predsjednik Školskog odbora:</t>
  </si>
  <si>
    <t>Andrea Zancola</t>
  </si>
  <si>
    <t>400-01/16-01/02</t>
  </si>
  <si>
    <t>2105/03-15-3/16-1-1</t>
  </si>
  <si>
    <t>Usluge  prijevoza</t>
  </si>
  <si>
    <t xml:space="preserve">Usluge telefona i pošte </t>
  </si>
  <si>
    <t xml:space="preserve">KLASA: </t>
  </si>
  <si>
    <t>Ravnatelj:</t>
  </si>
  <si>
    <t>Maurizio Zennaro</t>
  </si>
  <si>
    <t>na 7. sjednici održanoj 24. veljače 2016. godine donosi:</t>
  </si>
  <si>
    <t xml:space="preserve">Na temelju članka 20. Zakona o javnoj nabavi (N.N. br. 90/11, 83/13, 143/13 i 13/14) i čl.186. st. 4 Statuta   </t>
  </si>
  <si>
    <t xml:space="preserve">Škole, Školski odbor Talijanske osnovne škole, Scuola elementare italiana, Novigrad-Cittanova  </t>
  </si>
  <si>
    <t xml:space="preserve">URBROJ: </t>
  </si>
  <si>
    <t>SCUOLA ELEMENTARE ITALIANA</t>
  </si>
  <si>
    <t>NOVIGRAD - CITTANOVA</t>
  </si>
  <si>
    <t xml:space="preserve">TALIJANSKA OSNOVNA ŠKOLA </t>
  </si>
  <si>
    <t>Emonijska 2, 52466 Novigrad -  Cittanova</t>
  </si>
  <si>
    <t>Novigrad, 24. veljače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</si>
</sst>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.00\ _K_n_-;\-* #,##0.00\ _K_n_-;_-* &quot;-&quot;??\ _K_n_-;_-@_-"/>
    <numFmt numFmtId="165" formatCode="dd\.mm\.yy\.;@"/>
  </numFmts>
  <fonts count="19" x14ac:knownFonts="1">
    <font>
      <sz val="10"/>
      <name val="Arial"/>
      <charset val="238"/>
    </font>
    <font>
      <sz val="10"/>
      <name val="Arial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b/>
      <sz val="14"/>
      <name val="Book Antiqua"/>
      <family val="1"/>
      <charset val="238"/>
    </font>
    <font>
      <sz val="8"/>
      <name val="Arial"/>
      <family val="2"/>
      <charset val="238"/>
    </font>
    <font>
      <sz val="12"/>
      <color indexed="10"/>
      <name val="Book Antiqua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164" fontId="3" fillId="0" borderId="0" xfId="1" applyFont="1" applyAlignment="1">
      <alignment horizontal="left"/>
    </xf>
    <xf numFmtId="164" fontId="3" fillId="0" borderId="0" xfId="1" applyFont="1" applyAlignment="1"/>
    <xf numFmtId="0" fontId="7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top"/>
    </xf>
    <xf numFmtId="3" fontId="3" fillId="0" borderId="0" xfId="0" applyNumberFormat="1" applyFont="1"/>
    <xf numFmtId="164" fontId="3" fillId="0" borderId="0" xfId="1" applyFont="1"/>
    <xf numFmtId="0" fontId="8" fillId="0" borderId="0" xfId="0" applyFont="1"/>
    <xf numFmtId="164" fontId="8" fillId="0" borderId="0" xfId="1" applyFo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4" xfId="0" applyFont="1" applyBorder="1"/>
    <xf numFmtId="164" fontId="8" fillId="0" borderId="4" xfId="1" applyFont="1" applyBorder="1"/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10" fillId="0" borderId="0" xfId="0" applyFont="1"/>
    <xf numFmtId="0" fontId="8" fillId="0" borderId="4" xfId="0" applyFont="1" applyBorder="1" applyAlignment="1">
      <alignment vertical="top"/>
    </xf>
    <xf numFmtId="165" fontId="8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4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8" fillId="0" borderId="4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164" fontId="8" fillId="0" borderId="7" xfId="1" applyFont="1" applyBorder="1"/>
    <xf numFmtId="0" fontId="8" fillId="0" borderId="8" xfId="0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3" fontId="12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5" fillId="0" borderId="0" xfId="0" applyFont="1"/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4" xfId="0" applyFont="1" applyBorder="1"/>
    <xf numFmtId="0" fontId="14" fillId="0" borderId="4" xfId="0" applyFont="1" applyBorder="1"/>
    <xf numFmtId="0" fontId="15" fillId="0" borderId="4" xfId="0" applyFont="1" applyBorder="1"/>
    <xf numFmtId="0" fontId="5" fillId="0" borderId="4" xfId="0" applyFont="1" applyFill="1" applyBorder="1"/>
    <xf numFmtId="0" fontId="14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4" fillId="0" borderId="4" xfId="0" applyFont="1" applyFill="1" applyBorder="1"/>
    <xf numFmtId="0" fontId="5" fillId="0" borderId="7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164" fontId="13" fillId="0" borderId="2" xfId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0" fontId="16" fillId="0" borderId="4" xfId="0" applyFont="1" applyBorder="1"/>
    <xf numFmtId="164" fontId="17" fillId="0" borderId="4" xfId="1" applyFont="1" applyBorder="1"/>
    <xf numFmtId="0" fontId="17" fillId="0" borderId="4" xfId="0" applyFont="1" applyBorder="1"/>
    <xf numFmtId="0" fontId="17" fillId="0" borderId="4" xfId="0" applyFont="1" applyBorder="1" applyAlignment="1">
      <alignment vertical="top"/>
    </xf>
    <xf numFmtId="0" fontId="17" fillId="0" borderId="4" xfId="0" applyFont="1" applyFill="1" applyBorder="1"/>
    <xf numFmtId="164" fontId="17" fillId="0" borderId="4" xfId="1" applyFont="1" applyBorder="1" applyAlignment="1">
      <alignment vertical="top"/>
    </xf>
    <xf numFmtId="0" fontId="17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/>
    </xf>
    <xf numFmtId="0" fontId="17" fillId="0" borderId="4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14" fillId="0" borderId="4" xfId="0" quotePrefix="1" applyFont="1" applyBorder="1" applyAlignment="1">
      <alignment horizontal="center"/>
    </xf>
    <xf numFmtId="164" fontId="10" fillId="0" borderId="0" xfId="0" applyNumberFormat="1" applyFont="1"/>
    <xf numFmtId="164" fontId="7" fillId="0" borderId="4" xfId="1" applyFont="1" applyBorder="1"/>
    <xf numFmtId="164" fontId="7" fillId="0" borderId="4" xfId="1" applyFont="1" applyBorder="1" applyAlignment="1">
      <alignment vertical="top"/>
    </xf>
    <xf numFmtId="164" fontId="17" fillId="0" borderId="0" xfId="1" applyFont="1"/>
    <xf numFmtId="0" fontId="18" fillId="0" borderId="2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164" fontId="5" fillId="0" borderId="4" xfId="1" applyFont="1" applyBorder="1"/>
    <xf numFmtId="164" fontId="14" fillId="0" borderId="4" xfId="1" applyFont="1" applyBorder="1"/>
    <xf numFmtId="165" fontId="5" fillId="0" borderId="4" xfId="0" applyNumberFormat="1" applyFont="1" applyBorder="1" applyAlignment="1">
      <alignment horizontal="center"/>
    </xf>
    <xf numFmtId="164" fontId="5" fillId="0" borderId="4" xfId="1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164" fontId="14" fillId="0" borderId="4" xfId="1" applyFont="1" applyBorder="1" applyAlignment="1">
      <alignment vertical="top"/>
    </xf>
    <xf numFmtId="0" fontId="14" fillId="0" borderId="4" xfId="0" applyFont="1" applyBorder="1" applyAlignment="1">
      <alignment vertical="top" wrapText="1"/>
    </xf>
    <xf numFmtId="0" fontId="17" fillId="0" borderId="0" xfId="0" applyFont="1"/>
    <xf numFmtId="164" fontId="5" fillId="0" borderId="0" xfId="1" applyFont="1"/>
    <xf numFmtId="43" fontId="5" fillId="0" borderId="0" xfId="0" applyNumberFormat="1" applyFont="1"/>
    <xf numFmtId="164" fontId="0" fillId="0" borderId="0" xfId="1" applyFont="1"/>
    <xf numFmtId="164" fontId="0" fillId="2" borderId="0" xfId="1" applyFont="1" applyFill="1"/>
    <xf numFmtId="164" fontId="0" fillId="0" borderId="0" xfId="0" applyNumberFormat="1"/>
    <xf numFmtId="43" fontId="0" fillId="0" borderId="0" xfId="0" applyNumberFormat="1"/>
    <xf numFmtId="164" fontId="8" fillId="0" borderId="0" xfId="0" applyNumberFormat="1" applyFont="1"/>
    <xf numFmtId="0" fontId="4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7"/>
  <sheetViews>
    <sheetView workbookViewId="0">
      <selection activeCell="A14" sqref="A14:J14"/>
    </sheetView>
  </sheetViews>
  <sheetFormatPr defaultRowHeight="12.75" x14ac:dyDescent="0.2"/>
  <cols>
    <col min="1" max="1" width="5.85546875" customWidth="1"/>
    <col min="2" max="2" width="10.28515625" hidden="1" customWidth="1"/>
    <col min="3" max="3" width="5.7109375" style="42" bestFit="1" customWidth="1"/>
    <col min="4" max="4" width="32.42578125" style="42" bestFit="1" customWidth="1"/>
    <col min="5" max="5" width="7.5703125" bestFit="1" customWidth="1"/>
    <col min="6" max="6" width="17.42578125" style="78" bestFit="1" customWidth="1"/>
    <col min="7" max="7" width="13.28515625" bestFit="1" customWidth="1"/>
    <col min="8" max="8" width="8.42578125" customWidth="1"/>
    <col min="9" max="9" width="8.140625" customWidth="1"/>
    <col min="10" max="10" width="14.28515625" bestFit="1" customWidth="1"/>
    <col min="11" max="11" width="16.7109375" bestFit="1" customWidth="1"/>
  </cols>
  <sheetData>
    <row r="1" spans="1:29" ht="16.5" x14ac:dyDescent="0.3">
      <c r="A1" s="1" t="s">
        <v>0</v>
      </c>
      <c r="B1" s="2"/>
      <c r="C1" s="53"/>
      <c r="D1" s="39"/>
      <c r="E1" s="11"/>
      <c r="F1" s="12"/>
      <c r="G1" s="2"/>
      <c r="H1" s="2"/>
      <c r="I1" s="2"/>
      <c r="J1" s="2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4.25" customHeight="1" x14ac:dyDescent="0.3">
      <c r="A2" s="1" t="s">
        <v>2</v>
      </c>
      <c r="B2" s="13"/>
      <c r="D2" s="39"/>
      <c r="E2" s="11"/>
      <c r="F2" s="12"/>
      <c r="G2" s="2"/>
      <c r="H2" s="2"/>
      <c r="I2" s="2"/>
      <c r="J2" s="2"/>
      <c r="K2" s="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4.25" customHeight="1" x14ac:dyDescent="0.3">
      <c r="A3" s="1" t="s">
        <v>1</v>
      </c>
      <c r="B3" s="2"/>
      <c r="C3" s="53"/>
      <c r="D3" s="39"/>
      <c r="E3" s="11"/>
      <c r="F3" s="12"/>
      <c r="G3" s="2"/>
      <c r="H3" s="2"/>
      <c r="I3" s="2"/>
      <c r="J3" s="2"/>
      <c r="K3" s="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6" customHeight="1" x14ac:dyDescent="0.3">
      <c r="A4" s="1"/>
      <c r="B4" s="2"/>
      <c r="C4" s="53"/>
      <c r="D4" s="39"/>
      <c r="E4" s="11"/>
      <c r="F4" s="12"/>
      <c r="G4" s="2"/>
      <c r="H4" s="2"/>
      <c r="I4" s="2"/>
      <c r="J4" s="2"/>
      <c r="K4" s="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14.25" customHeight="1" x14ac:dyDescent="0.25">
      <c r="A5" s="2" t="s">
        <v>100</v>
      </c>
      <c r="B5" s="2"/>
      <c r="C5" s="2"/>
      <c r="D5" s="11" t="s">
        <v>105</v>
      </c>
      <c r="E5" s="11"/>
      <c r="F5" s="12"/>
      <c r="G5" s="2"/>
      <c r="H5" s="2"/>
      <c r="I5" s="2"/>
      <c r="J5" s="2"/>
      <c r="K5" s="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4.25" customHeight="1" x14ac:dyDescent="0.25">
      <c r="A6" s="2" t="s">
        <v>101</v>
      </c>
      <c r="B6" s="2"/>
      <c r="C6" s="2"/>
      <c r="D6" s="11" t="s">
        <v>106</v>
      </c>
      <c r="E6" s="11"/>
      <c r="F6" s="12"/>
      <c r="G6" s="2"/>
      <c r="H6" s="2"/>
      <c r="I6" s="2"/>
      <c r="J6" s="2"/>
      <c r="K6" s="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6.75" customHeight="1" x14ac:dyDescent="0.25">
      <c r="A7" s="2"/>
      <c r="B7" s="2"/>
      <c r="C7" s="53"/>
      <c r="D7" s="39"/>
      <c r="E7" s="11"/>
      <c r="F7" s="12"/>
      <c r="G7" s="2"/>
      <c r="H7" s="2"/>
      <c r="I7" s="2"/>
      <c r="J7" s="2"/>
      <c r="K7" s="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6.5" customHeight="1" x14ac:dyDescent="0.25">
      <c r="A8" s="2"/>
      <c r="B8" s="2"/>
      <c r="C8" s="53"/>
      <c r="D8" s="39"/>
      <c r="E8" s="11"/>
      <c r="F8" s="12"/>
      <c r="G8" s="2"/>
      <c r="H8" s="2"/>
      <c r="I8" s="2"/>
      <c r="J8" s="2"/>
      <c r="K8" s="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6.75" customHeight="1" x14ac:dyDescent="0.25">
      <c r="A9" s="2"/>
      <c r="B9" s="2"/>
      <c r="C9" s="53"/>
      <c r="D9" s="39"/>
      <c r="E9" s="11"/>
      <c r="F9" s="12"/>
      <c r="G9" s="2"/>
      <c r="H9" s="2"/>
      <c r="I9" s="2"/>
      <c r="J9" s="2"/>
      <c r="K9" s="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14.25" customHeight="1" x14ac:dyDescent="0.25">
      <c r="A10" s="4" t="s">
        <v>98</v>
      </c>
      <c r="B10" s="4"/>
      <c r="C10" s="40"/>
      <c r="D10" s="40"/>
      <c r="E10" s="4"/>
      <c r="F10" s="5"/>
      <c r="G10" s="4"/>
      <c r="H10" s="4"/>
      <c r="I10" s="4"/>
      <c r="J10" s="4"/>
      <c r="K10" s="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14.25" customHeight="1" x14ac:dyDescent="0.25">
      <c r="A11" s="3" t="s">
        <v>102</v>
      </c>
      <c r="B11" s="3"/>
      <c r="C11" s="41"/>
      <c r="D11" s="41"/>
      <c r="E11" s="3"/>
      <c r="F11" s="6"/>
      <c r="G11" s="3"/>
      <c r="H11" s="3"/>
      <c r="I11" s="3"/>
      <c r="J11" s="3"/>
      <c r="K11" s="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14.25" customHeight="1" x14ac:dyDescent="0.25">
      <c r="A12" s="3"/>
      <c r="B12" s="3"/>
      <c r="C12" s="41"/>
      <c r="D12" s="41"/>
      <c r="E12" s="3"/>
      <c r="F12" s="6"/>
      <c r="G12" s="3"/>
      <c r="H12" s="3"/>
      <c r="I12" s="3"/>
      <c r="J12" s="3"/>
      <c r="K12" s="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25.5" customHeight="1" x14ac:dyDescent="0.25">
      <c r="A13" s="3"/>
      <c r="B13" s="3"/>
      <c r="C13" s="41"/>
      <c r="D13" s="41"/>
      <c r="E13" s="3"/>
      <c r="F13" s="6"/>
      <c r="G13" s="3"/>
      <c r="H13" s="3"/>
      <c r="I13" s="3"/>
      <c r="J13" s="3"/>
      <c r="K13" s="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18.75" x14ac:dyDescent="0.3">
      <c r="A14" s="96" t="s">
        <v>103</v>
      </c>
      <c r="B14" s="96"/>
      <c r="C14" s="96"/>
      <c r="D14" s="96"/>
      <c r="E14" s="96"/>
      <c r="F14" s="96"/>
      <c r="G14" s="96"/>
      <c r="H14" s="96"/>
      <c r="I14" s="96"/>
      <c r="J14" s="9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18.75" x14ac:dyDescent="0.3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ht="28.5" customHeight="1" x14ac:dyDescent="0.3">
      <c r="A16" s="9"/>
      <c r="B16" s="9"/>
      <c r="C16" s="43"/>
      <c r="D16" s="43"/>
      <c r="E16" s="9"/>
      <c r="F16" s="9"/>
      <c r="G16" s="9"/>
      <c r="H16" s="9"/>
      <c r="I16" s="9"/>
      <c r="J16" s="9"/>
      <c r="K16" s="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ht="16.5" x14ac:dyDescent="0.3">
      <c r="A17" s="9"/>
      <c r="B17" s="9"/>
      <c r="C17" s="43"/>
      <c r="D17" s="43"/>
      <c r="E17" s="9"/>
      <c r="F17" s="9"/>
      <c r="G17" s="9"/>
      <c r="H17" s="9"/>
      <c r="I17" s="9"/>
      <c r="J17" s="9"/>
      <c r="K17" s="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15.75" thickBot="1" x14ac:dyDescent="0.25">
      <c r="A18" s="13"/>
      <c r="B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78" customHeight="1" x14ac:dyDescent="0.2">
      <c r="A19" s="80" t="s">
        <v>67</v>
      </c>
      <c r="B19" s="15" t="s">
        <v>24</v>
      </c>
      <c r="C19" s="54" t="s">
        <v>104</v>
      </c>
      <c r="D19" s="79" t="s">
        <v>3</v>
      </c>
      <c r="E19" s="61" t="s">
        <v>55</v>
      </c>
      <c r="F19" s="61" t="s">
        <v>4</v>
      </c>
      <c r="G19" s="54" t="s">
        <v>5</v>
      </c>
      <c r="H19" s="54" t="s">
        <v>9</v>
      </c>
      <c r="I19" s="54" t="s">
        <v>13</v>
      </c>
      <c r="J19" s="62" t="s">
        <v>25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ht="15.75" x14ac:dyDescent="0.25">
      <c r="A20" s="16">
        <v>1</v>
      </c>
      <c r="B20" s="17">
        <v>2</v>
      </c>
      <c r="C20" s="44"/>
      <c r="D20" s="17">
        <v>2</v>
      </c>
      <c r="E20" s="17">
        <v>3</v>
      </c>
      <c r="F20" s="17">
        <v>4</v>
      </c>
      <c r="G20" s="17">
        <v>5</v>
      </c>
      <c r="H20" s="17">
        <v>6</v>
      </c>
      <c r="I20" s="17">
        <v>7</v>
      </c>
      <c r="J20" s="18">
        <v>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ht="12.75" customHeight="1" x14ac:dyDescent="0.2">
      <c r="A21" s="19"/>
      <c r="B21" s="19"/>
      <c r="C21" s="45"/>
      <c r="D21" s="45"/>
      <c r="E21" s="19"/>
      <c r="F21" s="20"/>
      <c r="G21" s="19"/>
      <c r="H21" s="19"/>
      <c r="I21" s="19"/>
      <c r="J21" s="19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ht="13.5" customHeight="1" x14ac:dyDescent="0.2">
      <c r="A22" s="19"/>
      <c r="B22" s="19"/>
      <c r="C22" s="55">
        <v>322</v>
      </c>
      <c r="D22" s="45" t="s">
        <v>75</v>
      </c>
      <c r="E22" s="19"/>
      <c r="F22" s="20"/>
      <c r="G22" s="19"/>
      <c r="H22" s="19"/>
      <c r="I22" s="19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s="7" customFormat="1" ht="13.5" customHeight="1" x14ac:dyDescent="0.25">
      <c r="A23" s="22"/>
      <c r="B23" s="22"/>
      <c r="C23" s="56">
        <v>3221</v>
      </c>
      <c r="D23" s="46" t="s">
        <v>76</v>
      </c>
      <c r="E23" s="22"/>
      <c r="F23" s="76"/>
      <c r="G23" s="63"/>
      <c r="H23" s="63"/>
      <c r="I23" s="22"/>
      <c r="J23" s="22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5" x14ac:dyDescent="0.2">
      <c r="A24" s="73" t="s">
        <v>6</v>
      </c>
      <c r="B24" s="21">
        <v>32211</v>
      </c>
      <c r="C24" s="55">
        <v>32211</v>
      </c>
      <c r="D24" s="45" t="s">
        <v>26</v>
      </c>
      <c r="E24" s="19"/>
      <c r="F24" s="64">
        <v>25000</v>
      </c>
      <c r="G24" s="65" t="s">
        <v>51</v>
      </c>
      <c r="H24" s="65"/>
      <c r="I24" s="19"/>
      <c r="J24" s="64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ht="15" x14ac:dyDescent="0.2">
      <c r="A25" s="55" t="s">
        <v>7</v>
      </c>
      <c r="B25" s="21"/>
      <c r="C25" s="55">
        <v>32212</v>
      </c>
      <c r="D25" s="45" t="s">
        <v>74</v>
      </c>
      <c r="E25" s="19"/>
      <c r="F25" s="64">
        <v>8000</v>
      </c>
      <c r="G25" s="65" t="s">
        <v>51</v>
      </c>
      <c r="H25" s="65"/>
      <c r="I25" s="19"/>
      <c r="J25" s="6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" x14ac:dyDescent="0.2">
      <c r="A26" s="55" t="s">
        <v>8</v>
      </c>
      <c r="B26" s="21">
        <v>32214</v>
      </c>
      <c r="C26" s="55">
        <v>32214</v>
      </c>
      <c r="D26" s="45" t="s">
        <v>27</v>
      </c>
      <c r="E26" s="19"/>
      <c r="F26" s="64">
        <v>35000</v>
      </c>
      <c r="G26" s="65" t="s">
        <v>51</v>
      </c>
      <c r="H26" s="65"/>
      <c r="I26" s="19"/>
      <c r="J26" s="6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5" x14ac:dyDescent="0.2">
      <c r="A27" s="55" t="s">
        <v>31</v>
      </c>
      <c r="B27" s="21"/>
      <c r="C27" s="55">
        <v>32219</v>
      </c>
      <c r="D27" s="45" t="s">
        <v>77</v>
      </c>
      <c r="E27" s="19"/>
      <c r="F27" s="64">
        <v>70000</v>
      </c>
      <c r="G27" s="65" t="s">
        <v>51</v>
      </c>
      <c r="H27" s="65"/>
      <c r="I27" s="19"/>
      <c r="J27" s="6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s="7" customFormat="1" ht="15.75" x14ac:dyDescent="0.25">
      <c r="A28" s="56"/>
      <c r="B28" s="23"/>
      <c r="C28" s="56">
        <v>3222</v>
      </c>
      <c r="D28" s="46" t="s">
        <v>78</v>
      </c>
      <c r="E28" s="22"/>
      <c r="F28" s="76"/>
      <c r="G28" s="63"/>
      <c r="H28" s="63"/>
      <c r="I28" s="22"/>
      <c r="J28" s="22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s="7" customFormat="1" ht="15.75" x14ac:dyDescent="0.25">
      <c r="A29" s="55" t="s">
        <v>32</v>
      </c>
      <c r="B29" s="37"/>
      <c r="C29" s="57">
        <v>33324</v>
      </c>
      <c r="D29" s="47" t="s">
        <v>96</v>
      </c>
      <c r="E29" s="38"/>
      <c r="F29" s="64">
        <v>80000</v>
      </c>
      <c r="G29" s="65" t="s">
        <v>51</v>
      </c>
      <c r="H29" s="63"/>
      <c r="I29" s="22"/>
      <c r="J29" s="64"/>
      <c r="K29" s="7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.75" x14ac:dyDescent="0.25">
      <c r="A30" s="55" t="s">
        <v>33</v>
      </c>
      <c r="B30" s="21" t="s">
        <v>53</v>
      </c>
      <c r="C30" s="55">
        <v>32224</v>
      </c>
      <c r="D30" s="48" t="s">
        <v>97</v>
      </c>
      <c r="E30" s="19"/>
      <c r="F30" s="64">
        <v>20000</v>
      </c>
      <c r="G30" s="65" t="s">
        <v>51</v>
      </c>
      <c r="H30" s="66"/>
      <c r="I30" s="26"/>
      <c r="J30" s="64"/>
      <c r="K30" s="75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.75" x14ac:dyDescent="0.25">
      <c r="A31" s="55" t="s">
        <v>34</v>
      </c>
      <c r="B31" s="21" t="s">
        <v>53</v>
      </c>
      <c r="C31" s="55">
        <v>32224</v>
      </c>
      <c r="D31" s="48" t="s">
        <v>54</v>
      </c>
      <c r="E31" s="19"/>
      <c r="F31" s="64">
        <v>45000</v>
      </c>
      <c r="G31" s="65" t="s">
        <v>51</v>
      </c>
      <c r="H31" s="65"/>
      <c r="I31" s="19"/>
      <c r="J31" s="64"/>
      <c r="K31" s="75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.75" x14ac:dyDescent="0.25">
      <c r="A32" s="55" t="s">
        <v>35</v>
      </c>
      <c r="B32" s="21" t="s">
        <v>53</v>
      </c>
      <c r="C32" s="55">
        <v>32224</v>
      </c>
      <c r="D32" s="48" t="s">
        <v>69</v>
      </c>
      <c r="E32" s="19"/>
      <c r="F32" s="64">
        <v>45000</v>
      </c>
      <c r="G32" s="65" t="s">
        <v>51</v>
      </c>
      <c r="H32" s="65"/>
      <c r="I32" s="19"/>
      <c r="J32" s="64"/>
      <c r="K32" s="75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.75" x14ac:dyDescent="0.25">
      <c r="A33" s="55" t="s">
        <v>36</v>
      </c>
      <c r="B33" s="21" t="s">
        <v>53</v>
      </c>
      <c r="C33" s="55">
        <v>32224</v>
      </c>
      <c r="D33" s="48" t="s">
        <v>70</v>
      </c>
      <c r="E33" s="19"/>
      <c r="F33" s="64">
        <v>20000</v>
      </c>
      <c r="G33" s="65" t="s">
        <v>51</v>
      </c>
      <c r="H33" s="65"/>
      <c r="I33" s="19"/>
      <c r="J33" s="64"/>
      <c r="K33" s="7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.75" x14ac:dyDescent="0.25">
      <c r="A34" s="55" t="s">
        <v>37</v>
      </c>
      <c r="B34" s="21" t="s">
        <v>53</v>
      </c>
      <c r="C34" s="55">
        <v>32224</v>
      </c>
      <c r="D34" s="48" t="s">
        <v>71</v>
      </c>
      <c r="E34" s="19"/>
      <c r="F34" s="64">
        <v>20000</v>
      </c>
      <c r="G34" s="65" t="s">
        <v>51</v>
      </c>
      <c r="H34" s="65"/>
      <c r="I34" s="19"/>
      <c r="J34" s="64"/>
      <c r="K34" s="75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.75" x14ac:dyDescent="0.25">
      <c r="A35" s="55" t="s">
        <v>38</v>
      </c>
      <c r="B35" s="21" t="s">
        <v>53</v>
      </c>
      <c r="C35" s="55">
        <v>32224</v>
      </c>
      <c r="D35" s="48" t="s">
        <v>72</v>
      </c>
      <c r="E35" s="19"/>
      <c r="F35" s="64">
        <v>10000</v>
      </c>
      <c r="G35" s="65" t="s">
        <v>51</v>
      </c>
      <c r="H35" s="65"/>
      <c r="I35" s="19"/>
      <c r="J35" s="64"/>
      <c r="K35" s="7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.75" x14ac:dyDescent="0.25">
      <c r="A36" s="55" t="s">
        <v>39</v>
      </c>
      <c r="B36" s="21" t="s">
        <v>53</v>
      </c>
      <c r="C36" s="55">
        <v>32224</v>
      </c>
      <c r="D36" s="48" t="s">
        <v>73</v>
      </c>
      <c r="E36" s="19"/>
      <c r="F36" s="64">
        <v>60000</v>
      </c>
      <c r="G36" s="67" t="s">
        <v>51</v>
      </c>
      <c r="H36" s="65"/>
      <c r="I36" s="19"/>
      <c r="J36" s="64"/>
      <c r="K36" s="75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.75" x14ac:dyDescent="0.25">
      <c r="A37" s="56"/>
      <c r="B37" s="23"/>
      <c r="C37" s="56">
        <v>3223</v>
      </c>
      <c r="D37" s="49" t="s">
        <v>10</v>
      </c>
      <c r="E37" s="19"/>
      <c r="F37" s="64"/>
      <c r="G37" s="67"/>
      <c r="H37" s="65"/>
      <c r="I37" s="19"/>
      <c r="J37" s="1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 x14ac:dyDescent="0.2">
      <c r="A38" s="55" t="s">
        <v>40</v>
      </c>
      <c r="B38" s="21" t="s">
        <v>53</v>
      </c>
      <c r="C38" s="58">
        <v>32231</v>
      </c>
      <c r="D38" s="50" t="s">
        <v>48</v>
      </c>
      <c r="E38" s="25"/>
      <c r="F38" s="68">
        <v>60000</v>
      </c>
      <c r="G38" s="65" t="s">
        <v>51</v>
      </c>
      <c r="H38" s="66" t="s">
        <v>68</v>
      </c>
      <c r="I38" s="19"/>
      <c r="J38" s="64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8" customFormat="1" ht="15" x14ac:dyDescent="0.2">
      <c r="A39" s="55" t="s">
        <v>41</v>
      </c>
      <c r="B39" s="28" t="s">
        <v>50</v>
      </c>
      <c r="C39" s="58">
        <v>32231</v>
      </c>
      <c r="D39" s="50" t="s">
        <v>49</v>
      </c>
      <c r="E39" s="25"/>
      <c r="F39" s="68">
        <v>60000</v>
      </c>
      <c r="G39" s="65" t="s">
        <v>51</v>
      </c>
      <c r="H39" s="66" t="s">
        <v>68</v>
      </c>
      <c r="I39" s="25"/>
      <c r="J39" s="64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s="8" customFormat="1" ht="15" x14ac:dyDescent="0.2">
      <c r="A40" s="55" t="s">
        <v>56</v>
      </c>
      <c r="B40" s="28"/>
      <c r="C40" s="58">
        <v>32233</v>
      </c>
      <c r="D40" s="50" t="s">
        <v>80</v>
      </c>
      <c r="E40" s="25"/>
      <c r="F40" s="68">
        <v>3000</v>
      </c>
      <c r="G40" s="67" t="s">
        <v>51</v>
      </c>
      <c r="H40" s="66"/>
      <c r="I40" s="25"/>
      <c r="J40" s="64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8" customFormat="1" ht="15" x14ac:dyDescent="0.2">
      <c r="A41" s="55" t="s">
        <v>57</v>
      </c>
      <c r="B41" s="28"/>
      <c r="C41" s="58">
        <v>32234</v>
      </c>
      <c r="D41" s="50" t="s">
        <v>81</v>
      </c>
      <c r="E41" s="25"/>
      <c r="F41" s="68">
        <v>12000</v>
      </c>
      <c r="G41" s="67" t="s">
        <v>51</v>
      </c>
      <c r="H41" s="66"/>
      <c r="I41" s="25"/>
      <c r="J41" s="64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s="8" customFormat="1" ht="15" x14ac:dyDescent="0.2">
      <c r="A42" s="55" t="s">
        <v>58</v>
      </c>
      <c r="B42" s="28" t="s">
        <v>50</v>
      </c>
      <c r="C42" s="58">
        <v>32239</v>
      </c>
      <c r="D42" s="50" t="s">
        <v>28</v>
      </c>
      <c r="E42" s="25"/>
      <c r="F42" s="68">
        <v>200000</v>
      </c>
      <c r="G42" s="69" t="s">
        <v>47</v>
      </c>
      <c r="H42" s="66"/>
      <c r="I42" s="25"/>
      <c r="J42" s="64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s="10" customFormat="1" ht="15.75" x14ac:dyDescent="0.2">
      <c r="A43" s="56"/>
      <c r="B43" s="30"/>
      <c r="C43" s="59">
        <v>3224</v>
      </c>
      <c r="D43" s="49" t="s">
        <v>11</v>
      </c>
      <c r="E43" s="27"/>
      <c r="F43" s="77"/>
      <c r="G43" s="70"/>
      <c r="H43" s="71"/>
      <c r="I43" s="27"/>
      <c r="J43" s="27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s="8" customFormat="1" ht="15" x14ac:dyDescent="0.2">
      <c r="A44" s="55" t="s">
        <v>59</v>
      </c>
      <c r="B44" s="28">
        <v>32239</v>
      </c>
      <c r="C44" s="58">
        <v>3224</v>
      </c>
      <c r="D44" s="45" t="s">
        <v>11</v>
      </c>
      <c r="E44" s="19"/>
      <c r="F44" s="64">
        <v>24000</v>
      </c>
      <c r="G44" s="65" t="s">
        <v>51</v>
      </c>
      <c r="H44" s="65"/>
      <c r="I44" s="25"/>
      <c r="J44" s="64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s="10" customFormat="1" ht="15.75" x14ac:dyDescent="0.25">
      <c r="A45" s="74"/>
      <c r="B45" s="30"/>
      <c r="C45" s="59">
        <v>3225</v>
      </c>
      <c r="D45" s="46" t="s">
        <v>12</v>
      </c>
      <c r="E45" s="22"/>
      <c r="F45" s="76"/>
      <c r="G45" s="63"/>
      <c r="H45" s="63"/>
      <c r="I45" s="27"/>
      <c r="J45" s="27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5" x14ac:dyDescent="0.2">
      <c r="A46" s="55" t="s">
        <v>60</v>
      </c>
      <c r="B46" s="21">
        <v>3224</v>
      </c>
      <c r="C46" s="55">
        <v>3225</v>
      </c>
      <c r="D46" s="45" t="s">
        <v>12</v>
      </c>
      <c r="E46" s="19"/>
      <c r="F46" s="64">
        <v>20000</v>
      </c>
      <c r="G46" s="67" t="s">
        <v>51</v>
      </c>
      <c r="H46" s="65"/>
      <c r="I46" s="19"/>
      <c r="J46" s="64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 x14ac:dyDescent="0.2">
      <c r="A47" s="73"/>
      <c r="B47" s="21"/>
      <c r="C47" s="55">
        <v>323</v>
      </c>
      <c r="D47" s="45" t="s">
        <v>79</v>
      </c>
      <c r="E47" s="19"/>
      <c r="F47" s="64"/>
      <c r="G47" s="65"/>
      <c r="H47" s="65"/>
      <c r="I47" s="19"/>
      <c r="J47" s="19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s="7" customFormat="1" ht="15.75" x14ac:dyDescent="0.25">
      <c r="A48" s="74"/>
      <c r="B48" s="23"/>
      <c r="C48" s="56">
        <v>3231</v>
      </c>
      <c r="D48" s="46" t="s">
        <v>14</v>
      </c>
      <c r="E48" s="22"/>
      <c r="F48" s="76"/>
      <c r="G48" s="63"/>
      <c r="H48" s="63"/>
      <c r="I48" s="22"/>
      <c r="J48" s="22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15" x14ac:dyDescent="0.2">
      <c r="A49" s="55" t="s">
        <v>61</v>
      </c>
      <c r="B49" s="21">
        <v>3225</v>
      </c>
      <c r="C49" s="55">
        <v>3231</v>
      </c>
      <c r="D49" s="45" t="s">
        <v>14</v>
      </c>
      <c r="E49" s="19"/>
      <c r="F49" s="64">
        <v>35000</v>
      </c>
      <c r="G49" s="65" t="s">
        <v>51</v>
      </c>
      <c r="H49" s="65"/>
      <c r="I49" s="19"/>
      <c r="J49" s="64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4.25" customHeight="1" x14ac:dyDescent="0.2">
      <c r="A50" s="55"/>
      <c r="B50" s="21"/>
      <c r="C50" s="55">
        <v>3232</v>
      </c>
      <c r="D50" s="45" t="s">
        <v>94</v>
      </c>
      <c r="E50" s="19"/>
      <c r="F50" s="64"/>
      <c r="G50" s="65"/>
      <c r="H50" s="65"/>
      <c r="I50" s="19"/>
      <c r="J50" s="19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 customHeight="1" x14ac:dyDescent="0.2">
      <c r="A51" s="55" t="s">
        <v>62</v>
      </c>
      <c r="B51" s="21">
        <v>3231</v>
      </c>
      <c r="C51" s="55">
        <v>32321</v>
      </c>
      <c r="D51" s="45" t="s">
        <v>29</v>
      </c>
      <c r="E51" s="19"/>
      <c r="F51" s="64">
        <v>40000</v>
      </c>
      <c r="G51" s="65" t="s">
        <v>51</v>
      </c>
      <c r="H51" s="65"/>
      <c r="I51" s="19"/>
      <c r="J51" s="6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 x14ac:dyDescent="0.2">
      <c r="A52" s="55" t="s">
        <v>63</v>
      </c>
      <c r="B52" s="21">
        <v>32321</v>
      </c>
      <c r="C52" s="55">
        <v>32322</v>
      </c>
      <c r="D52" s="45" t="s">
        <v>30</v>
      </c>
      <c r="E52" s="19"/>
      <c r="F52" s="64">
        <v>20000</v>
      </c>
      <c r="G52" s="65" t="s">
        <v>51</v>
      </c>
      <c r="H52" s="65"/>
      <c r="I52" s="19"/>
      <c r="J52" s="64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15" x14ac:dyDescent="0.2">
      <c r="A53" s="55"/>
      <c r="B53" s="21"/>
      <c r="C53" s="56">
        <v>3234</v>
      </c>
      <c r="D53" s="46" t="s">
        <v>15</v>
      </c>
      <c r="E53" s="19"/>
      <c r="F53" s="64"/>
      <c r="G53" s="65"/>
      <c r="H53" s="65"/>
      <c r="I53" s="19"/>
      <c r="J53" s="19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15" x14ac:dyDescent="0.2">
      <c r="A54" s="55" t="s">
        <v>64</v>
      </c>
      <c r="B54" s="21">
        <v>32322</v>
      </c>
      <c r="C54" s="55">
        <v>3234</v>
      </c>
      <c r="D54" s="45" t="s">
        <v>15</v>
      </c>
      <c r="E54" s="19"/>
      <c r="F54" s="64">
        <v>56000</v>
      </c>
      <c r="G54" s="65" t="s">
        <v>51</v>
      </c>
      <c r="H54" s="65"/>
      <c r="I54" s="19"/>
      <c r="J54" s="64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15.75" x14ac:dyDescent="0.25">
      <c r="A55" s="56"/>
      <c r="B55" s="23"/>
      <c r="C55" s="56">
        <v>3236</v>
      </c>
      <c r="D55" s="46" t="s">
        <v>23</v>
      </c>
      <c r="E55" s="19"/>
      <c r="F55" s="64"/>
      <c r="G55" s="65"/>
      <c r="H55" s="65"/>
      <c r="I55" s="19"/>
      <c r="J55" s="19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15" x14ac:dyDescent="0.2">
      <c r="A56" s="55" t="s">
        <v>65</v>
      </c>
      <c r="B56" s="21">
        <v>3234</v>
      </c>
      <c r="C56" s="55">
        <v>3236</v>
      </c>
      <c r="D56" s="48" t="s">
        <v>23</v>
      </c>
      <c r="E56" s="19"/>
      <c r="F56" s="64">
        <v>15000</v>
      </c>
      <c r="G56" s="65" t="s">
        <v>51</v>
      </c>
      <c r="H56" s="65"/>
      <c r="I56" s="19"/>
      <c r="J56" s="64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15" x14ac:dyDescent="0.2">
      <c r="A57" s="55"/>
      <c r="B57" s="21"/>
      <c r="C57" s="56">
        <v>3237</v>
      </c>
      <c r="D57" s="51" t="s">
        <v>16</v>
      </c>
      <c r="E57" s="19"/>
      <c r="F57" s="64"/>
      <c r="G57" s="65"/>
      <c r="H57" s="65"/>
      <c r="I57" s="19"/>
      <c r="J57" s="19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15" x14ac:dyDescent="0.2">
      <c r="A58" s="55" t="s">
        <v>66</v>
      </c>
      <c r="B58" s="21">
        <v>3236</v>
      </c>
      <c r="C58" s="55">
        <v>3237</v>
      </c>
      <c r="D58" s="48" t="s">
        <v>16</v>
      </c>
      <c r="E58" s="19"/>
      <c r="F58" s="64">
        <v>35000</v>
      </c>
      <c r="G58" s="67" t="s">
        <v>51</v>
      </c>
      <c r="H58" s="65"/>
      <c r="I58" s="19"/>
      <c r="J58" s="64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15" x14ac:dyDescent="0.2">
      <c r="A59" s="55"/>
      <c r="B59" s="21"/>
      <c r="C59" s="56">
        <v>3238</v>
      </c>
      <c r="D59" s="51" t="s">
        <v>17</v>
      </c>
      <c r="E59" s="19"/>
      <c r="F59" s="64"/>
      <c r="G59" s="67"/>
      <c r="H59" s="65"/>
      <c r="I59" s="19"/>
      <c r="J59" s="19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15" x14ac:dyDescent="0.2">
      <c r="A60" s="55" t="s">
        <v>85</v>
      </c>
      <c r="B60" s="21">
        <v>3237</v>
      </c>
      <c r="C60" s="55">
        <v>3238</v>
      </c>
      <c r="D60" s="48" t="s">
        <v>17</v>
      </c>
      <c r="E60" s="19"/>
      <c r="F60" s="64">
        <v>18000</v>
      </c>
      <c r="G60" s="65" t="s">
        <v>51</v>
      </c>
      <c r="H60" s="65"/>
      <c r="I60" s="19"/>
      <c r="J60" s="64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5.75" x14ac:dyDescent="0.25">
      <c r="A61" s="56"/>
      <c r="B61" s="23"/>
      <c r="C61" s="56">
        <v>3239</v>
      </c>
      <c r="D61" s="51" t="s">
        <v>52</v>
      </c>
      <c r="E61" s="19"/>
      <c r="F61" s="64"/>
      <c r="G61" s="65"/>
      <c r="H61" s="65"/>
      <c r="I61" s="19"/>
      <c r="J61" s="19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5" x14ac:dyDescent="0.2">
      <c r="A62" s="55" t="s">
        <v>87</v>
      </c>
      <c r="B62" s="21">
        <v>3238</v>
      </c>
      <c r="C62" s="55">
        <v>3239</v>
      </c>
      <c r="D62" s="48" t="s">
        <v>52</v>
      </c>
      <c r="E62" s="19"/>
      <c r="F62" s="64">
        <v>30000</v>
      </c>
      <c r="G62" s="65" t="s">
        <v>51</v>
      </c>
      <c r="H62" s="65"/>
      <c r="I62" s="19"/>
      <c r="J62" s="64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5" x14ac:dyDescent="0.2">
      <c r="A63" s="73"/>
      <c r="B63" s="21"/>
      <c r="C63" s="55">
        <v>329</v>
      </c>
      <c r="D63" s="48" t="s">
        <v>86</v>
      </c>
      <c r="E63" s="19"/>
      <c r="F63" s="64"/>
      <c r="G63" s="67"/>
      <c r="H63" s="65"/>
      <c r="I63" s="19"/>
      <c r="J63" s="19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5" x14ac:dyDescent="0.2">
      <c r="A64" s="73"/>
      <c r="B64" s="21"/>
      <c r="C64" s="56">
        <v>3292</v>
      </c>
      <c r="D64" s="51" t="s">
        <v>18</v>
      </c>
      <c r="E64" s="19"/>
      <c r="F64" s="64"/>
      <c r="G64" s="67"/>
      <c r="H64" s="65"/>
      <c r="I64" s="19"/>
      <c r="J64" s="19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5" x14ac:dyDescent="0.2">
      <c r="A65" s="55" t="s">
        <v>88</v>
      </c>
      <c r="B65" s="21"/>
      <c r="C65" s="55">
        <v>3292</v>
      </c>
      <c r="D65" s="48" t="s">
        <v>18</v>
      </c>
      <c r="E65" s="19"/>
      <c r="F65" s="64">
        <v>14000</v>
      </c>
      <c r="G65" s="69" t="s">
        <v>47</v>
      </c>
      <c r="H65" s="65"/>
      <c r="I65" s="19"/>
      <c r="J65" s="64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ht="15" x14ac:dyDescent="0.2">
      <c r="A66" s="55"/>
      <c r="B66" s="21"/>
      <c r="C66" s="56">
        <v>3293</v>
      </c>
      <c r="D66" s="51" t="s">
        <v>19</v>
      </c>
      <c r="E66" s="19"/>
      <c r="F66" s="64"/>
      <c r="G66" s="65"/>
      <c r="H66" s="65"/>
      <c r="I66" s="19"/>
      <c r="J66" s="19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ht="15" x14ac:dyDescent="0.2">
      <c r="A67" s="55" t="s">
        <v>89</v>
      </c>
      <c r="B67" s="21"/>
      <c r="C67" s="55">
        <v>3293</v>
      </c>
      <c r="D67" s="48" t="s">
        <v>19</v>
      </c>
      <c r="E67" s="19"/>
      <c r="F67" s="64">
        <v>3000</v>
      </c>
      <c r="G67" s="65" t="s">
        <v>51</v>
      </c>
      <c r="H67" s="65"/>
      <c r="I67" s="19"/>
      <c r="J67" s="6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5" x14ac:dyDescent="0.2">
      <c r="A68" s="55"/>
      <c r="B68" s="21"/>
      <c r="C68" s="56">
        <v>3294</v>
      </c>
      <c r="D68" s="51" t="s">
        <v>20</v>
      </c>
      <c r="E68" s="19"/>
      <c r="F68" s="64"/>
      <c r="G68" s="65"/>
      <c r="H68" s="65"/>
      <c r="I68" s="19"/>
      <c r="J68" s="19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5" x14ac:dyDescent="0.2">
      <c r="A69" s="55" t="s">
        <v>90</v>
      </c>
      <c r="B69" s="21"/>
      <c r="C69" s="55">
        <v>3294</v>
      </c>
      <c r="D69" s="48" t="s">
        <v>20</v>
      </c>
      <c r="E69" s="19"/>
      <c r="F69" s="64">
        <v>5000</v>
      </c>
      <c r="G69" s="65" t="s">
        <v>51</v>
      </c>
      <c r="H69" s="65"/>
      <c r="I69" s="19"/>
      <c r="J69" s="64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5" x14ac:dyDescent="0.2">
      <c r="A70" s="55"/>
      <c r="B70" s="21"/>
      <c r="C70" s="56">
        <v>3299</v>
      </c>
      <c r="D70" s="51" t="s">
        <v>93</v>
      </c>
      <c r="E70" s="19"/>
      <c r="F70" s="64"/>
      <c r="G70" s="65"/>
      <c r="H70" s="65"/>
      <c r="I70" s="19"/>
      <c r="J70" s="19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5" x14ac:dyDescent="0.2">
      <c r="A71" s="55"/>
      <c r="B71" s="21"/>
      <c r="C71" s="55">
        <v>3299</v>
      </c>
      <c r="D71" s="48" t="s">
        <v>93</v>
      </c>
      <c r="E71" s="19"/>
      <c r="F71" s="64">
        <v>30000</v>
      </c>
      <c r="G71" s="65" t="s">
        <v>51</v>
      </c>
      <c r="H71" s="65"/>
      <c r="I71" s="19"/>
      <c r="J71" s="64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15" x14ac:dyDescent="0.2">
      <c r="A72" s="55"/>
      <c r="B72" s="21"/>
      <c r="C72" s="55">
        <v>372</v>
      </c>
      <c r="D72" s="48" t="s">
        <v>84</v>
      </c>
      <c r="E72" s="19"/>
      <c r="F72" s="64"/>
      <c r="G72" s="67"/>
      <c r="H72" s="65"/>
      <c r="I72" s="19"/>
      <c r="J72" s="19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5" x14ac:dyDescent="0.2">
      <c r="A73" s="55" t="s">
        <v>91</v>
      </c>
      <c r="B73" s="21">
        <v>32999</v>
      </c>
      <c r="C73" s="55">
        <v>3722</v>
      </c>
      <c r="D73" s="50" t="s">
        <v>46</v>
      </c>
      <c r="E73" s="25"/>
      <c r="F73" s="68">
        <v>300000</v>
      </c>
      <c r="G73" s="69" t="s">
        <v>47</v>
      </c>
      <c r="H73" s="66"/>
      <c r="I73" s="19"/>
      <c r="J73" s="6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15" x14ac:dyDescent="0.2">
      <c r="A74" s="73"/>
      <c r="B74" s="21"/>
      <c r="C74" s="55">
        <v>422</v>
      </c>
      <c r="D74" s="50" t="s">
        <v>83</v>
      </c>
      <c r="E74" s="25"/>
      <c r="F74" s="68"/>
      <c r="G74" s="69"/>
      <c r="H74" s="66"/>
      <c r="I74" s="19"/>
      <c r="J74" s="19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s="8" customFormat="1" ht="15" x14ac:dyDescent="0.2">
      <c r="A75" s="55" t="s">
        <v>92</v>
      </c>
      <c r="B75" s="28">
        <v>37221</v>
      </c>
      <c r="C75" s="58">
        <v>4221</v>
      </c>
      <c r="D75" s="45" t="s">
        <v>21</v>
      </c>
      <c r="E75" s="19"/>
      <c r="F75" s="64">
        <v>50000</v>
      </c>
      <c r="G75" s="67" t="s">
        <v>51</v>
      </c>
      <c r="H75" s="66"/>
      <c r="I75" s="25"/>
      <c r="J75" s="64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s="8" customFormat="1" ht="15" x14ac:dyDescent="0.2">
      <c r="A76" s="73"/>
      <c r="B76" s="28"/>
      <c r="C76" s="58">
        <v>424</v>
      </c>
      <c r="D76" s="45" t="s">
        <v>82</v>
      </c>
      <c r="E76" s="19"/>
      <c r="F76" s="64"/>
      <c r="G76" s="67"/>
      <c r="H76" s="66"/>
      <c r="I76" s="25"/>
      <c r="J76" s="25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s="8" customFormat="1" ht="15" x14ac:dyDescent="0.2">
      <c r="A77" s="55" t="s">
        <v>95</v>
      </c>
      <c r="B77" s="21">
        <v>4221</v>
      </c>
      <c r="C77" s="55">
        <v>4241</v>
      </c>
      <c r="D77" s="48" t="s">
        <v>22</v>
      </c>
      <c r="E77" s="19"/>
      <c r="F77" s="64">
        <v>6000</v>
      </c>
      <c r="G77" s="67" t="s">
        <v>51</v>
      </c>
      <c r="H77" s="65"/>
      <c r="I77" s="25"/>
      <c r="J77" s="64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:29" ht="15" x14ac:dyDescent="0.2">
      <c r="A78" s="72"/>
      <c r="B78" s="32">
        <v>4241</v>
      </c>
      <c r="C78" s="60"/>
      <c r="D78" s="45"/>
      <c r="E78" s="19"/>
      <c r="F78" s="20"/>
      <c r="G78" s="19"/>
      <c r="H78" s="19"/>
      <c r="I78" s="19"/>
      <c r="J78" s="19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5.25" customHeight="1" thickBot="1" x14ac:dyDescent="0.25">
      <c r="A79" s="33"/>
      <c r="B79" s="34"/>
      <c r="C79" s="52"/>
      <c r="D79" s="52"/>
      <c r="E79" s="34"/>
      <c r="F79" s="35"/>
      <c r="G79" s="34"/>
      <c r="H79" s="34"/>
      <c r="I79" s="34"/>
      <c r="J79" s="36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6.75" customHeight="1" x14ac:dyDescent="0.2">
      <c r="A80" s="13"/>
      <c r="B80" s="13"/>
      <c r="E80" s="13"/>
      <c r="F80" s="14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15" x14ac:dyDescent="0.2">
      <c r="A81" s="13" t="s">
        <v>99</v>
      </c>
      <c r="B81" s="13"/>
      <c r="E81" s="13"/>
      <c r="F81" s="1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15" x14ac:dyDescent="0.2">
      <c r="A82" s="13"/>
      <c r="B82" s="13"/>
      <c r="E82" s="13"/>
      <c r="F82" s="1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5" x14ac:dyDescent="0.2">
      <c r="A83" s="13"/>
      <c r="B83" s="13"/>
      <c r="G83" s="13" t="s">
        <v>44</v>
      </c>
      <c r="H83" s="13"/>
      <c r="I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5" x14ac:dyDescent="0.2">
      <c r="A84" s="13"/>
      <c r="B84" s="13" t="s">
        <v>42</v>
      </c>
      <c r="G84" s="13"/>
      <c r="H84" s="13"/>
      <c r="I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5" x14ac:dyDescent="0.2">
      <c r="A85" s="13"/>
      <c r="B85" s="13"/>
      <c r="G85" s="13"/>
      <c r="H85" s="13"/>
      <c r="I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ht="15" x14ac:dyDescent="0.2">
      <c r="A86" s="13"/>
      <c r="B86" s="13"/>
      <c r="G86" s="13" t="s">
        <v>45</v>
      </c>
      <c r="H86" s="13"/>
      <c r="I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ht="15" x14ac:dyDescent="0.2">
      <c r="A87" s="13"/>
      <c r="B87" s="13" t="s">
        <v>43</v>
      </c>
      <c r="E87" s="13"/>
      <c r="F87" s="14"/>
      <c r="G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ht="15" x14ac:dyDescent="0.2">
      <c r="A88" s="13"/>
      <c r="B88" s="13"/>
      <c r="E88" s="13"/>
      <c r="F88" s="1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ht="15" x14ac:dyDescent="0.2">
      <c r="A89" s="13"/>
      <c r="B89" s="13"/>
      <c r="E89" s="13"/>
      <c r="F89" s="1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ht="15" x14ac:dyDescent="0.2">
      <c r="A90" s="13"/>
      <c r="B90" s="13"/>
      <c r="E90" s="13"/>
      <c r="F90" s="1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:29" ht="15" x14ac:dyDescent="0.2">
      <c r="A91" s="13"/>
      <c r="B91" s="13"/>
      <c r="E91" s="13"/>
      <c r="F91" s="1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ht="15" x14ac:dyDescent="0.2">
      <c r="A92" s="13"/>
      <c r="B92" s="13"/>
      <c r="E92" s="13"/>
      <c r="F92" s="1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:29" ht="15" x14ac:dyDescent="0.2">
      <c r="A93" s="13"/>
      <c r="B93" s="13"/>
      <c r="E93" s="13"/>
      <c r="F93" s="1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:29" ht="15" x14ac:dyDescent="0.2">
      <c r="A94" s="13"/>
      <c r="B94" s="13"/>
      <c r="E94" s="13"/>
      <c r="F94" s="1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ht="15" x14ac:dyDescent="0.2">
      <c r="A95" s="13"/>
      <c r="B95" s="13"/>
      <c r="E95" s="13"/>
      <c r="F95" s="1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15" x14ac:dyDescent="0.2">
      <c r="A96" s="13"/>
      <c r="B96" s="13"/>
      <c r="E96" s="13"/>
      <c r="F96" s="1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ht="15" x14ac:dyDescent="0.2">
      <c r="A97" s="13"/>
      <c r="B97" s="13"/>
      <c r="E97" s="13"/>
      <c r="F97" s="1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15" x14ac:dyDescent="0.2">
      <c r="A98" s="13"/>
      <c r="B98" s="13"/>
      <c r="E98" s="13"/>
      <c r="F98" s="1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5" x14ac:dyDescent="0.2">
      <c r="A99" s="13"/>
      <c r="B99" s="13"/>
      <c r="E99" s="13"/>
      <c r="F99" s="1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15" x14ac:dyDescent="0.2">
      <c r="A100" s="13"/>
      <c r="B100" s="13"/>
      <c r="E100" s="13"/>
      <c r="F100" s="1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15" x14ac:dyDescent="0.2">
      <c r="A101" s="13"/>
      <c r="B101" s="13"/>
      <c r="E101" s="13"/>
      <c r="F101" s="1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15" x14ac:dyDescent="0.2">
      <c r="A102" s="13"/>
      <c r="B102" s="13"/>
      <c r="E102" s="13"/>
      <c r="F102" s="1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15" x14ac:dyDescent="0.2">
      <c r="A103" s="13"/>
      <c r="B103" s="13"/>
      <c r="E103" s="13"/>
      <c r="F103" s="1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15" x14ac:dyDescent="0.2">
      <c r="A104" s="13"/>
      <c r="B104" s="13"/>
      <c r="E104" s="13"/>
      <c r="F104" s="1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ht="15" x14ac:dyDescent="0.2">
      <c r="A105" s="13"/>
      <c r="B105" s="13"/>
      <c r="E105" s="13"/>
      <c r="F105" s="1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15" x14ac:dyDescent="0.2">
      <c r="A106" s="13"/>
      <c r="B106" s="13"/>
      <c r="E106" s="13"/>
      <c r="F106" s="1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15" x14ac:dyDescent="0.2">
      <c r="A107" s="13"/>
      <c r="B107" s="13"/>
      <c r="E107" s="13"/>
      <c r="F107" s="1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ht="15" x14ac:dyDescent="0.2">
      <c r="A108" s="13"/>
      <c r="B108" s="13"/>
      <c r="E108" s="13"/>
      <c r="F108" s="1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15" x14ac:dyDescent="0.2">
      <c r="A109" s="13"/>
      <c r="B109" s="13"/>
      <c r="E109" s="13"/>
      <c r="F109" s="1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ht="15" x14ac:dyDescent="0.2">
      <c r="A110" s="13"/>
      <c r="B110" s="13"/>
      <c r="E110" s="13"/>
      <c r="F110" s="1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ht="15" x14ac:dyDescent="0.2">
      <c r="A111" s="13"/>
      <c r="B111" s="13"/>
      <c r="E111" s="13"/>
      <c r="F111" s="1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ht="15" x14ac:dyDescent="0.2">
      <c r="A112" s="13"/>
      <c r="B112" s="13"/>
      <c r="E112" s="13"/>
      <c r="F112" s="1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ht="15" x14ac:dyDescent="0.2">
      <c r="A113" s="13"/>
      <c r="B113" s="13"/>
      <c r="E113" s="13"/>
      <c r="F113" s="1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ht="15" x14ac:dyDescent="0.2">
      <c r="A114" s="13"/>
      <c r="B114" s="13"/>
      <c r="E114" s="13"/>
      <c r="F114" s="1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ht="15" x14ac:dyDescent="0.2">
      <c r="A115" s="13"/>
      <c r="B115" s="13"/>
      <c r="E115" s="13"/>
      <c r="F115" s="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15" x14ac:dyDescent="0.2">
      <c r="A116" s="13"/>
      <c r="B116" s="13"/>
      <c r="E116" s="13"/>
      <c r="F116" s="1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15" x14ac:dyDescent="0.2">
      <c r="A117" s="13"/>
      <c r="B117" s="13"/>
      <c r="E117" s="13"/>
      <c r="F117" s="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</sheetData>
  <mergeCells count="2">
    <mergeCell ref="A14:J14"/>
    <mergeCell ref="A15:J15"/>
  </mergeCells>
  <phoneticPr fontId="5" type="noConversion"/>
  <pageMargins left="0.47244094488188981" right="0.55118110236220474" top="0.51181102362204722" bottom="0.55118110236220474" header="0.35433070866141736" footer="0.59055118110236227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8"/>
  <sheetViews>
    <sheetView topLeftCell="A85" workbookViewId="0">
      <selection sqref="A1:J87"/>
    </sheetView>
  </sheetViews>
  <sheetFormatPr defaultRowHeight="12.75" x14ac:dyDescent="0.2"/>
  <cols>
    <col min="1" max="1" width="5.85546875" customWidth="1"/>
    <col min="2" max="2" width="10.28515625" hidden="1" customWidth="1"/>
    <col min="3" max="3" width="5.7109375" style="42" bestFit="1" customWidth="1"/>
    <col min="4" max="4" width="32.42578125" style="42" bestFit="1" customWidth="1"/>
    <col min="5" max="5" width="7.5703125" bestFit="1" customWidth="1"/>
    <col min="6" max="6" width="17.42578125" style="78" bestFit="1" customWidth="1"/>
    <col min="7" max="7" width="13.28515625" bestFit="1" customWidth="1"/>
    <col min="8" max="8" width="8.42578125" customWidth="1"/>
    <col min="9" max="9" width="9.140625" bestFit="1" customWidth="1"/>
    <col min="10" max="10" width="16.5703125" bestFit="1" customWidth="1"/>
    <col min="11" max="11" width="9" customWidth="1"/>
    <col min="12" max="13" width="15.85546875" customWidth="1"/>
    <col min="14" max="14" width="16.28515625" bestFit="1" customWidth="1"/>
    <col min="25" max="25" width="17.7109375" bestFit="1" customWidth="1"/>
  </cols>
  <sheetData>
    <row r="1" spans="1:33" ht="16.5" x14ac:dyDescent="0.3">
      <c r="A1" s="1" t="s">
        <v>113</v>
      </c>
      <c r="B1" s="2"/>
      <c r="C1" s="53"/>
      <c r="D1" s="39"/>
      <c r="E1" s="11"/>
      <c r="F1" s="12"/>
      <c r="G1" s="2"/>
      <c r="H1" s="2"/>
      <c r="I1" s="2"/>
      <c r="J1" s="2"/>
      <c r="K1" s="2"/>
      <c r="L1" s="2"/>
      <c r="M1" s="2"/>
      <c r="N1" s="95">
        <f>+G1-L1</f>
        <v>0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4.25" customHeight="1" x14ac:dyDescent="0.3">
      <c r="A2" s="1"/>
      <c r="B2" s="13"/>
      <c r="D2" s="39"/>
      <c r="E2" s="11"/>
      <c r="F2" s="12"/>
      <c r="G2" s="2"/>
      <c r="H2" s="2"/>
      <c r="I2" s="2"/>
      <c r="J2" s="2"/>
      <c r="K2" s="2"/>
      <c r="L2" s="2"/>
      <c r="M2" s="2"/>
      <c r="N2" s="95">
        <f t="shared" ref="N2:N53" si="0">+G2-L2</f>
        <v>0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4.25" customHeight="1" x14ac:dyDescent="0.3">
      <c r="A3" s="1" t="s">
        <v>114</v>
      </c>
      <c r="B3" s="2"/>
      <c r="C3" s="53"/>
      <c r="D3" s="39"/>
      <c r="E3" s="11"/>
      <c r="F3" s="12"/>
      <c r="G3" s="2"/>
      <c r="H3" s="2"/>
      <c r="I3" s="2"/>
      <c r="J3" s="2"/>
      <c r="K3" s="2"/>
      <c r="L3" s="2"/>
      <c r="M3" s="2"/>
      <c r="N3" s="95">
        <f t="shared" si="0"/>
        <v>0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6" customHeight="1" x14ac:dyDescent="0.3">
      <c r="A4" s="1"/>
      <c r="B4" s="2"/>
      <c r="C4" s="53"/>
      <c r="D4" s="39"/>
      <c r="E4" s="11"/>
      <c r="F4" s="12"/>
      <c r="G4" s="2"/>
      <c r="H4" s="2"/>
      <c r="I4" s="2"/>
      <c r="J4" s="2"/>
      <c r="K4" s="2"/>
      <c r="L4" s="2"/>
      <c r="M4" s="2"/>
      <c r="N4" s="95">
        <f t="shared" si="0"/>
        <v>0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4.25" customHeight="1" x14ac:dyDescent="0.25">
      <c r="A5" s="2" t="s">
        <v>100</v>
      </c>
      <c r="B5" s="2"/>
      <c r="C5" s="2"/>
      <c r="D5" s="11" t="s">
        <v>108</v>
      </c>
      <c r="E5" s="11"/>
      <c r="F5" s="12"/>
      <c r="G5" s="2"/>
      <c r="H5" s="2"/>
      <c r="I5" s="2"/>
      <c r="J5" s="2"/>
      <c r="K5" s="2"/>
      <c r="L5" s="2"/>
      <c r="M5" s="2"/>
      <c r="N5" s="95">
        <f t="shared" si="0"/>
        <v>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4.25" customHeight="1" x14ac:dyDescent="0.25">
      <c r="A6" s="2" t="s">
        <v>101</v>
      </c>
      <c r="B6" s="2"/>
      <c r="C6" s="2"/>
      <c r="D6" s="11" t="s">
        <v>109</v>
      </c>
      <c r="E6" s="11"/>
      <c r="F6" s="12"/>
      <c r="G6" s="2"/>
      <c r="H6" s="2"/>
      <c r="I6" s="2"/>
      <c r="J6" s="2"/>
      <c r="K6" s="2"/>
      <c r="L6" s="2"/>
      <c r="M6" s="2"/>
      <c r="N6" s="95">
        <f t="shared" si="0"/>
        <v>0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6.75" customHeight="1" x14ac:dyDescent="0.25">
      <c r="A7" s="2"/>
      <c r="B7" s="2"/>
      <c r="C7" s="53"/>
      <c r="D7" s="39"/>
      <c r="E7" s="11"/>
      <c r="F7" s="12"/>
      <c r="G7" s="2"/>
      <c r="H7" s="2"/>
      <c r="I7" s="2"/>
      <c r="J7" s="2"/>
      <c r="K7" s="2"/>
      <c r="L7" s="2"/>
      <c r="M7" s="2"/>
      <c r="N7" s="95">
        <f t="shared" si="0"/>
        <v>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6.5" customHeight="1" x14ac:dyDescent="0.25">
      <c r="A8" s="2"/>
      <c r="B8" s="2"/>
      <c r="C8" s="53"/>
      <c r="D8" s="39"/>
      <c r="E8" s="11"/>
      <c r="F8" s="12"/>
      <c r="G8" s="2"/>
      <c r="H8" s="2"/>
      <c r="I8" s="2"/>
      <c r="J8" s="2"/>
      <c r="K8" s="2"/>
      <c r="L8" s="2"/>
      <c r="M8" s="2"/>
      <c r="N8" s="95">
        <f t="shared" si="0"/>
        <v>0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6.75" customHeight="1" x14ac:dyDescent="0.25">
      <c r="A9" s="2"/>
      <c r="B9" s="2"/>
      <c r="C9" s="53"/>
      <c r="D9" s="39"/>
      <c r="E9" s="11"/>
      <c r="F9" s="12"/>
      <c r="G9" s="2"/>
      <c r="H9" s="2"/>
      <c r="I9" s="2"/>
      <c r="J9" s="2"/>
      <c r="K9" s="2"/>
      <c r="L9" s="2"/>
      <c r="M9" s="2"/>
      <c r="N9" s="95">
        <f t="shared" si="0"/>
        <v>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4.25" customHeight="1" x14ac:dyDescent="0.25">
      <c r="A10" s="4" t="s">
        <v>110</v>
      </c>
      <c r="B10" s="4"/>
      <c r="C10" s="40"/>
      <c r="D10" s="40"/>
      <c r="E10" s="4"/>
      <c r="F10" s="5"/>
      <c r="G10" s="4"/>
      <c r="H10" s="4"/>
      <c r="I10" s="4"/>
      <c r="J10" s="4"/>
      <c r="K10" s="4"/>
      <c r="L10" s="4"/>
      <c r="M10" s="4"/>
      <c r="N10" s="95">
        <f t="shared" si="0"/>
        <v>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4.25" customHeight="1" x14ac:dyDescent="0.25">
      <c r="A11" s="3" t="s">
        <v>111</v>
      </c>
      <c r="B11" s="3"/>
      <c r="C11" s="41"/>
      <c r="D11" s="41"/>
      <c r="E11" s="3"/>
      <c r="F11" s="6"/>
      <c r="G11" s="3"/>
      <c r="H11" s="3"/>
      <c r="I11" s="3"/>
      <c r="J11" s="3"/>
      <c r="K11" s="3"/>
      <c r="L11" s="3"/>
      <c r="M11" s="3"/>
      <c r="N11" s="95">
        <f t="shared" si="0"/>
        <v>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4.25" customHeight="1" x14ac:dyDescent="0.25">
      <c r="A12" s="3"/>
      <c r="B12" s="3"/>
      <c r="C12" s="41"/>
      <c r="D12" s="41"/>
      <c r="E12" s="3"/>
      <c r="F12" s="6"/>
      <c r="G12" s="3"/>
      <c r="H12" s="3"/>
      <c r="I12" s="3"/>
      <c r="J12" s="3"/>
      <c r="K12" s="3"/>
      <c r="L12" s="3"/>
      <c r="M12" s="3"/>
      <c r="N12" s="95">
        <f t="shared" si="0"/>
        <v>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25.5" customHeight="1" x14ac:dyDescent="0.25">
      <c r="A13" s="3"/>
      <c r="B13" s="3"/>
      <c r="C13" s="41"/>
      <c r="D13" s="41"/>
      <c r="E13" s="3"/>
      <c r="F13" s="6"/>
      <c r="G13" s="3"/>
      <c r="H13" s="3"/>
      <c r="I13" s="3"/>
      <c r="J13" s="3"/>
      <c r="K13" s="3"/>
      <c r="L13" s="3"/>
      <c r="M13" s="3"/>
      <c r="N13" s="95">
        <f t="shared" si="0"/>
        <v>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18.75" x14ac:dyDescent="0.3">
      <c r="A14" s="96" t="s">
        <v>112</v>
      </c>
      <c r="B14" s="96"/>
      <c r="C14" s="96"/>
      <c r="D14" s="96"/>
      <c r="E14" s="96"/>
      <c r="F14" s="96"/>
      <c r="G14" s="96"/>
      <c r="H14" s="96"/>
      <c r="I14" s="96"/>
      <c r="J14" s="96"/>
      <c r="K14" s="13"/>
      <c r="L14" s="13"/>
      <c r="M14" s="13"/>
      <c r="N14" s="95">
        <f t="shared" si="0"/>
        <v>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18.75" x14ac:dyDescent="0.3">
      <c r="A15" s="96" t="s">
        <v>107</v>
      </c>
      <c r="B15" s="96"/>
      <c r="C15" s="96"/>
      <c r="D15" s="96"/>
      <c r="E15" s="96"/>
      <c r="F15" s="96"/>
      <c r="G15" s="96"/>
      <c r="H15" s="96"/>
      <c r="I15" s="96"/>
      <c r="J15" s="96"/>
      <c r="K15" s="2"/>
      <c r="L15" s="2"/>
      <c r="M15" s="2"/>
      <c r="N15" s="95">
        <f t="shared" si="0"/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28.5" customHeight="1" x14ac:dyDescent="0.3">
      <c r="A16" s="9"/>
      <c r="B16" s="9"/>
      <c r="C16" s="43"/>
      <c r="D16" s="43"/>
      <c r="E16" s="9"/>
      <c r="F16" s="9"/>
      <c r="G16" s="9"/>
      <c r="H16" s="9"/>
      <c r="I16" s="9"/>
      <c r="J16" s="9"/>
      <c r="K16" s="2"/>
      <c r="L16" s="2"/>
      <c r="M16" s="2"/>
      <c r="N16" s="95">
        <f t="shared" si="0"/>
        <v>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16.5" x14ac:dyDescent="0.3">
      <c r="A17" s="9"/>
      <c r="B17" s="9"/>
      <c r="C17" s="43"/>
      <c r="D17" s="43"/>
      <c r="E17" s="9"/>
      <c r="F17" s="9"/>
      <c r="G17" s="9"/>
      <c r="H17" s="9"/>
      <c r="I17" s="9"/>
      <c r="J17" s="9"/>
      <c r="K17" s="2"/>
      <c r="L17" s="2"/>
      <c r="M17" s="2"/>
      <c r="N17" s="95">
        <f t="shared" si="0"/>
        <v>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15.75" thickBot="1" x14ac:dyDescent="0.25">
      <c r="A18" s="13"/>
      <c r="B18" s="13"/>
      <c r="E18" s="13"/>
      <c r="F18" s="14"/>
      <c r="G18" s="13"/>
      <c r="H18" s="13"/>
      <c r="I18" s="13"/>
      <c r="J18" s="13"/>
      <c r="K18" s="13"/>
      <c r="L18" s="13"/>
      <c r="M18" s="13"/>
      <c r="N18" s="95">
        <f t="shared" si="0"/>
        <v>0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78" customHeight="1" x14ac:dyDescent="0.2">
      <c r="A19" s="80" t="s">
        <v>67</v>
      </c>
      <c r="B19" s="15" t="s">
        <v>24</v>
      </c>
      <c r="C19" s="54" t="s">
        <v>104</v>
      </c>
      <c r="D19" s="79" t="s">
        <v>3</v>
      </c>
      <c r="E19" s="61" t="s">
        <v>55</v>
      </c>
      <c r="F19" s="61" t="s">
        <v>4</v>
      </c>
      <c r="G19" s="54" t="s">
        <v>5</v>
      </c>
      <c r="H19" s="54" t="s">
        <v>9</v>
      </c>
      <c r="I19" s="54" t="s">
        <v>13</v>
      </c>
      <c r="J19" s="62" t="s">
        <v>25</v>
      </c>
      <c r="K19" s="13"/>
      <c r="L19" s="13"/>
      <c r="M19" s="13"/>
      <c r="N19" s="95" t="e">
        <f t="shared" si="0"/>
        <v>#VALUE!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15.75" x14ac:dyDescent="0.25">
      <c r="A20" s="16">
        <v>1</v>
      </c>
      <c r="B20" s="17">
        <v>2</v>
      </c>
      <c r="C20" s="44"/>
      <c r="D20" s="17">
        <v>2</v>
      </c>
      <c r="E20" s="17">
        <v>3</v>
      </c>
      <c r="F20" s="17">
        <v>4</v>
      </c>
      <c r="G20" s="17">
        <v>5</v>
      </c>
      <c r="H20" s="17">
        <v>6</v>
      </c>
      <c r="I20" s="17">
        <v>7</v>
      </c>
      <c r="J20" s="18">
        <v>8</v>
      </c>
      <c r="K20" s="13"/>
      <c r="L20" s="13"/>
      <c r="M20" s="13"/>
      <c r="N20" s="95">
        <f t="shared" si="0"/>
        <v>5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 t="s">
        <v>116</v>
      </c>
      <c r="AB20" s="13" t="s">
        <v>117</v>
      </c>
      <c r="AC20" s="13"/>
      <c r="AD20" s="13"/>
      <c r="AE20" s="13"/>
      <c r="AF20" s="13"/>
      <c r="AG20" s="13"/>
    </row>
    <row r="21" spans="1:33" ht="12.75" customHeight="1" x14ac:dyDescent="0.2">
      <c r="A21" s="19"/>
      <c r="B21" s="19"/>
      <c r="C21" s="45"/>
      <c r="D21" s="45"/>
      <c r="E21" s="19"/>
      <c r="F21" s="20"/>
      <c r="G21" s="19"/>
      <c r="H21" s="19"/>
      <c r="I21" s="19"/>
      <c r="J21" s="19"/>
      <c r="K21" s="13"/>
      <c r="L21" s="13"/>
      <c r="M21" s="13"/>
      <c r="N21" s="95">
        <f t="shared" si="0"/>
        <v>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13.5" customHeight="1" x14ac:dyDescent="0.2">
      <c r="A22" s="19"/>
      <c r="B22" s="19"/>
      <c r="C22" s="55">
        <v>322</v>
      </c>
      <c r="D22" s="45" t="s">
        <v>75</v>
      </c>
      <c r="E22" s="19"/>
      <c r="F22" s="20"/>
      <c r="G22" s="19"/>
      <c r="H22" s="19"/>
      <c r="I22" s="19"/>
      <c r="J22" s="19"/>
      <c r="K22" s="13"/>
      <c r="L22" s="13"/>
      <c r="M22" s="13"/>
      <c r="N22" s="95">
        <f t="shared" si="0"/>
        <v>0</v>
      </c>
      <c r="O22" s="13">
        <v>30136</v>
      </c>
      <c r="P22" s="13"/>
      <c r="Q22" s="13"/>
      <c r="R22" s="13">
        <v>45000</v>
      </c>
      <c r="S22" s="13">
        <v>190000</v>
      </c>
      <c r="T22" s="13">
        <v>50000</v>
      </c>
      <c r="U22" s="13">
        <v>5000</v>
      </c>
      <c r="V22" s="13">
        <v>2500</v>
      </c>
      <c r="W22" s="13"/>
      <c r="X22" s="13">
        <v>1000</v>
      </c>
      <c r="Y22" s="13"/>
      <c r="Z22" s="13">
        <f>SUM(O22:Y22)</f>
        <v>323636</v>
      </c>
      <c r="AA22" s="13">
        <v>19201.36</v>
      </c>
      <c r="AB22" s="13">
        <v>12910</v>
      </c>
      <c r="AC22" s="13"/>
      <c r="AD22" s="13"/>
      <c r="AE22" s="13"/>
      <c r="AF22" s="13"/>
      <c r="AG22" s="13"/>
    </row>
    <row r="23" spans="1:33" s="7" customFormat="1" ht="13.5" customHeight="1" x14ac:dyDescent="0.25">
      <c r="A23" s="22"/>
      <c r="B23" s="22"/>
      <c r="C23" s="56">
        <v>3221</v>
      </c>
      <c r="D23" s="46" t="s">
        <v>76</v>
      </c>
      <c r="E23" s="22"/>
      <c r="F23" s="76"/>
      <c r="G23" s="63"/>
      <c r="H23" s="63"/>
      <c r="I23" s="22"/>
      <c r="J23" s="22"/>
      <c r="K23" s="24"/>
      <c r="L23" s="24"/>
      <c r="M23" s="24"/>
      <c r="N23" s="95">
        <f t="shared" si="0"/>
        <v>0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3">
        <f t="shared" ref="Y23:Z72" si="1">SUM(O23:Y23)</f>
        <v>0</v>
      </c>
      <c r="AA23" s="24">
        <v>9008.5300000000007</v>
      </c>
      <c r="AB23" s="24">
        <v>2464</v>
      </c>
      <c r="AC23" s="24"/>
      <c r="AD23" s="24"/>
      <c r="AE23" s="24"/>
      <c r="AF23" s="24"/>
      <c r="AG23" s="24"/>
    </row>
    <row r="24" spans="1:33" ht="15" x14ac:dyDescent="0.2">
      <c r="A24" s="73" t="s">
        <v>6</v>
      </c>
      <c r="B24" s="21">
        <v>32211</v>
      </c>
      <c r="C24" s="55">
        <v>32211</v>
      </c>
      <c r="D24" s="45" t="s">
        <v>26</v>
      </c>
      <c r="E24" s="19"/>
      <c r="F24" s="81">
        <v>15200</v>
      </c>
      <c r="G24" s="45" t="s">
        <v>51</v>
      </c>
      <c r="H24" s="45"/>
      <c r="I24" s="45"/>
      <c r="J24" s="81"/>
      <c r="K24" s="13">
        <f>+F24*20/100</f>
        <v>3040</v>
      </c>
      <c r="L24" s="95">
        <f>+F24-K24</f>
        <v>12160</v>
      </c>
      <c r="M24" s="95" t="e">
        <f>+G24-L24</f>
        <v>#VALUE!</v>
      </c>
      <c r="N24" s="95" t="e">
        <f t="shared" si="0"/>
        <v>#VALUE!</v>
      </c>
      <c r="O24" s="95">
        <f>+F24-K24</f>
        <v>12160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f t="shared" si="1"/>
        <v>12160</v>
      </c>
      <c r="AA24" s="13">
        <v>3910</v>
      </c>
      <c r="AB24" s="13">
        <v>14881</v>
      </c>
      <c r="AC24" s="13"/>
      <c r="AD24" s="13"/>
      <c r="AE24" s="13"/>
      <c r="AF24" s="13"/>
      <c r="AG24" s="13"/>
    </row>
    <row r="25" spans="1:33" ht="15" x14ac:dyDescent="0.2">
      <c r="A25" s="55" t="s">
        <v>7</v>
      </c>
      <c r="B25" s="21"/>
      <c r="C25" s="55">
        <v>32212</v>
      </c>
      <c r="D25" s="45" t="s">
        <v>74</v>
      </c>
      <c r="E25" s="19"/>
      <c r="F25" s="81">
        <v>11628</v>
      </c>
      <c r="G25" s="45" t="s">
        <v>51</v>
      </c>
      <c r="H25" s="45"/>
      <c r="I25" s="45"/>
      <c r="J25" s="81"/>
      <c r="K25" s="13">
        <f t="shared" ref="K25:K76" si="2">+F25*20/100</f>
        <v>2325.6</v>
      </c>
      <c r="L25" s="95">
        <f t="shared" ref="L25:M76" si="3">+F25-K25</f>
        <v>9302.4</v>
      </c>
      <c r="M25" s="95" t="e">
        <f t="shared" si="3"/>
        <v>#VALUE!</v>
      </c>
      <c r="N25" s="95" t="e">
        <f t="shared" si="0"/>
        <v>#VALUE!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>
        <f t="shared" si="1"/>
        <v>0</v>
      </c>
      <c r="AA25" s="13">
        <v>2894.6</v>
      </c>
      <c r="AB25" s="13">
        <v>9505</v>
      </c>
      <c r="AC25" s="13"/>
      <c r="AD25" s="13"/>
      <c r="AE25" s="13"/>
      <c r="AF25" s="13"/>
      <c r="AG25" s="13"/>
    </row>
    <row r="26" spans="1:33" ht="15" x14ac:dyDescent="0.2">
      <c r="A26" s="55" t="s">
        <v>8</v>
      </c>
      <c r="B26" s="21">
        <v>32214</v>
      </c>
      <c r="C26" s="55">
        <v>32214</v>
      </c>
      <c r="D26" s="45" t="s">
        <v>27</v>
      </c>
      <c r="E26" s="19"/>
      <c r="F26" s="81">
        <v>12000</v>
      </c>
      <c r="G26" s="45" t="s">
        <v>51</v>
      </c>
      <c r="H26" s="45"/>
      <c r="I26" s="45"/>
      <c r="J26" s="81"/>
      <c r="K26" s="13">
        <f t="shared" si="2"/>
        <v>2400</v>
      </c>
      <c r="L26" s="95">
        <f t="shared" si="3"/>
        <v>9600</v>
      </c>
      <c r="M26" s="95" t="e">
        <f t="shared" si="3"/>
        <v>#VALUE!</v>
      </c>
      <c r="N26" s="95" t="e">
        <f t="shared" si="0"/>
        <v>#VALUE!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>
        <f t="shared" si="1"/>
        <v>0</v>
      </c>
      <c r="AA26" s="13"/>
      <c r="AB26" s="13"/>
      <c r="AC26" s="13"/>
      <c r="AD26" s="13"/>
      <c r="AE26" s="13"/>
      <c r="AF26" s="13"/>
      <c r="AG26" s="13"/>
    </row>
    <row r="27" spans="1:33" ht="15" x14ac:dyDescent="0.2">
      <c r="A27" s="55" t="s">
        <v>31</v>
      </c>
      <c r="B27" s="21"/>
      <c r="C27" s="55">
        <v>32219</v>
      </c>
      <c r="D27" s="45" t="s">
        <v>115</v>
      </c>
      <c r="E27" s="19"/>
      <c r="F27" s="81">
        <v>5600</v>
      </c>
      <c r="G27" s="45" t="s">
        <v>51</v>
      </c>
      <c r="H27" s="45"/>
      <c r="I27" s="45"/>
      <c r="J27" s="81"/>
      <c r="K27" s="13">
        <f t="shared" si="2"/>
        <v>1120</v>
      </c>
      <c r="L27" s="95">
        <f t="shared" si="3"/>
        <v>4480</v>
      </c>
      <c r="M27" s="95" t="e">
        <f t="shared" si="3"/>
        <v>#VALUE!</v>
      </c>
      <c r="N27" s="95" t="e">
        <f t="shared" si="0"/>
        <v>#VALUE!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>
        <f t="shared" si="1"/>
        <v>0</v>
      </c>
      <c r="AA27" s="13">
        <f>SUM(AA22:AA26)</f>
        <v>35014.49</v>
      </c>
      <c r="AB27" s="13">
        <f>SUM(AB22:AB26)</f>
        <v>39760</v>
      </c>
      <c r="AC27" s="13"/>
      <c r="AD27" s="13"/>
      <c r="AE27" s="13"/>
      <c r="AF27" s="13"/>
      <c r="AG27" s="13"/>
    </row>
    <row r="28" spans="1:33" s="7" customFormat="1" ht="15.75" x14ac:dyDescent="0.25">
      <c r="A28" s="56"/>
      <c r="B28" s="23"/>
      <c r="C28" s="56">
        <v>3222</v>
      </c>
      <c r="D28" s="46" t="s">
        <v>78</v>
      </c>
      <c r="E28" s="22"/>
      <c r="F28" s="82"/>
      <c r="G28" s="46"/>
      <c r="H28" s="46"/>
      <c r="I28" s="46"/>
      <c r="J28" s="46"/>
      <c r="K28" s="13">
        <f t="shared" si="2"/>
        <v>0</v>
      </c>
      <c r="L28" s="95">
        <f t="shared" si="3"/>
        <v>0</v>
      </c>
      <c r="M28" s="95">
        <f t="shared" si="3"/>
        <v>0</v>
      </c>
      <c r="N28" s="95">
        <f t="shared" si="0"/>
        <v>0</v>
      </c>
      <c r="O28" s="24"/>
      <c r="P28" s="24">
        <v>3500</v>
      </c>
      <c r="Q28" s="24">
        <v>14400</v>
      </c>
      <c r="R28" s="24"/>
      <c r="S28" s="24"/>
      <c r="T28" s="24"/>
      <c r="U28" s="24"/>
      <c r="V28" s="24"/>
      <c r="W28" s="24"/>
      <c r="X28" s="24"/>
      <c r="Y28" s="24"/>
      <c r="Z28" s="13">
        <f t="shared" si="1"/>
        <v>17900</v>
      </c>
      <c r="AA28" s="24"/>
      <c r="AB28" s="24"/>
      <c r="AC28" s="24"/>
      <c r="AD28" s="24"/>
      <c r="AE28" s="24"/>
      <c r="AF28" s="24"/>
      <c r="AG28" s="24"/>
    </row>
    <row r="29" spans="1:33" s="7" customFormat="1" ht="15.75" x14ac:dyDescent="0.25">
      <c r="A29" s="55" t="s">
        <v>32</v>
      </c>
      <c r="B29" s="37"/>
      <c r="C29" s="57">
        <v>33324</v>
      </c>
      <c r="D29" s="47" t="s">
        <v>96</v>
      </c>
      <c r="E29" s="38"/>
      <c r="F29" s="81">
        <v>28000</v>
      </c>
      <c r="G29" s="45" t="s">
        <v>51</v>
      </c>
      <c r="H29" s="46"/>
      <c r="I29" s="46"/>
      <c r="J29" s="81"/>
      <c r="K29" s="13">
        <f t="shared" si="2"/>
        <v>5600</v>
      </c>
      <c r="L29" s="95">
        <f t="shared" si="3"/>
        <v>22400</v>
      </c>
      <c r="M29" s="95" t="e">
        <f t="shared" si="3"/>
        <v>#VALUE!</v>
      </c>
      <c r="N29" s="95" t="e">
        <f t="shared" si="0"/>
        <v>#VALUE!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3">
        <f t="shared" si="1"/>
        <v>0</v>
      </c>
      <c r="AA29" s="24"/>
      <c r="AB29" s="24"/>
      <c r="AC29" s="24"/>
      <c r="AD29" s="24"/>
      <c r="AE29" s="24"/>
      <c r="AF29" s="24"/>
      <c r="AG29" s="24"/>
    </row>
    <row r="30" spans="1:33" ht="15" x14ac:dyDescent="0.2">
      <c r="A30" s="55" t="s">
        <v>33</v>
      </c>
      <c r="B30" s="21" t="s">
        <v>53</v>
      </c>
      <c r="C30" s="55">
        <v>32224</v>
      </c>
      <c r="D30" s="48" t="s">
        <v>97</v>
      </c>
      <c r="E30" s="19"/>
      <c r="F30" s="81">
        <v>9600</v>
      </c>
      <c r="G30" s="45" t="s">
        <v>51</v>
      </c>
      <c r="H30" s="50"/>
      <c r="I30" s="83"/>
      <c r="J30" s="81"/>
      <c r="K30" s="13">
        <f t="shared" si="2"/>
        <v>1920</v>
      </c>
      <c r="L30" s="95">
        <f t="shared" si="3"/>
        <v>7680</v>
      </c>
      <c r="M30" s="95" t="e">
        <f t="shared" si="3"/>
        <v>#VALUE!</v>
      </c>
      <c r="N30" s="95" t="e">
        <f t="shared" si="0"/>
        <v>#VALUE!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>
        <f t="shared" si="1"/>
        <v>0</v>
      </c>
      <c r="AA30" s="13"/>
      <c r="AB30" s="13"/>
      <c r="AC30" s="13"/>
      <c r="AD30" s="13"/>
      <c r="AE30" s="13"/>
      <c r="AF30" s="13"/>
      <c r="AG30" s="13"/>
    </row>
    <row r="31" spans="1:33" ht="15" x14ac:dyDescent="0.2">
      <c r="A31" s="55" t="s">
        <v>34</v>
      </c>
      <c r="B31" s="21" t="s">
        <v>53</v>
      </c>
      <c r="C31" s="55">
        <v>32224</v>
      </c>
      <c r="D31" s="48" t="s">
        <v>54</v>
      </c>
      <c r="E31" s="19"/>
      <c r="F31" s="81">
        <v>28000</v>
      </c>
      <c r="G31" s="45" t="s">
        <v>51</v>
      </c>
      <c r="H31" s="45"/>
      <c r="I31" s="45"/>
      <c r="J31" s="81"/>
      <c r="K31" s="13">
        <f t="shared" si="2"/>
        <v>5600</v>
      </c>
      <c r="L31" s="95">
        <f t="shared" si="3"/>
        <v>22400</v>
      </c>
      <c r="M31" s="95" t="e">
        <f t="shared" si="3"/>
        <v>#VALUE!</v>
      </c>
      <c r="N31" s="95" t="e">
        <f t="shared" si="0"/>
        <v>#VALUE!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>
        <f t="shared" si="1"/>
        <v>0</v>
      </c>
      <c r="AA31" s="13"/>
      <c r="AB31" s="13"/>
      <c r="AC31" s="13"/>
      <c r="AD31" s="13"/>
      <c r="AE31" s="13"/>
      <c r="AF31" s="13"/>
      <c r="AG31" s="13"/>
    </row>
    <row r="32" spans="1:33" ht="15" x14ac:dyDescent="0.2">
      <c r="A32" s="55" t="s">
        <v>35</v>
      </c>
      <c r="B32" s="21" t="s">
        <v>53</v>
      </c>
      <c r="C32" s="55">
        <v>32224</v>
      </c>
      <c r="D32" s="48" t="s">
        <v>69</v>
      </c>
      <c r="E32" s="19"/>
      <c r="F32" s="81">
        <v>36000</v>
      </c>
      <c r="G32" s="45" t="s">
        <v>51</v>
      </c>
      <c r="H32" s="45"/>
      <c r="I32" s="45"/>
      <c r="J32" s="81"/>
      <c r="K32" s="13">
        <f t="shared" si="2"/>
        <v>7200</v>
      </c>
      <c r="L32" s="95">
        <f t="shared" si="3"/>
        <v>28800</v>
      </c>
      <c r="M32" s="95" t="e">
        <f t="shared" si="3"/>
        <v>#VALUE!</v>
      </c>
      <c r="N32" s="95" t="e">
        <f t="shared" si="0"/>
        <v>#VALUE!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>
        <f t="shared" si="1"/>
        <v>0</v>
      </c>
      <c r="AA32" s="13"/>
      <c r="AB32" s="13"/>
      <c r="AC32" s="13"/>
      <c r="AD32" s="13"/>
      <c r="AE32" s="13"/>
      <c r="AF32" s="13"/>
      <c r="AG32" s="13"/>
    </row>
    <row r="33" spans="1:33" ht="15" x14ac:dyDescent="0.2">
      <c r="A33" s="55" t="s">
        <v>36</v>
      </c>
      <c r="B33" s="21" t="s">
        <v>53</v>
      </c>
      <c r="C33" s="55">
        <v>32224</v>
      </c>
      <c r="D33" s="48" t="s">
        <v>70</v>
      </c>
      <c r="E33" s="19"/>
      <c r="F33" s="81">
        <v>28000</v>
      </c>
      <c r="G33" s="45" t="s">
        <v>51</v>
      </c>
      <c r="H33" s="45"/>
      <c r="I33" s="45"/>
      <c r="J33" s="81"/>
      <c r="K33" s="13">
        <f t="shared" si="2"/>
        <v>5600</v>
      </c>
      <c r="L33" s="95">
        <f t="shared" si="3"/>
        <v>22400</v>
      </c>
      <c r="M33" s="95" t="e">
        <f t="shared" si="3"/>
        <v>#VALUE!</v>
      </c>
      <c r="N33" s="95" t="e">
        <f t="shared" si="0"/>
        <v>#VALUE!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>
        <f t="shared" si="1"/>
        <v>0</v>
      </c>
      <c r="AA33" s="13">
        <f>+Z22+Z28+Z38</f>
        <v>359536</v>
      </c>
      <c r="AB33" s="13"/>
      <c r="AC33" s="13"/>
      <c r="AD33" s="13"/>
      <c r="AE33" s="13"/>
      <c r="AF33" s="13"/>
      <c r="AG33" s="13"/>
    </row>
    <row r="34" spans="1:33" ht="15" x14ac:dyDescent="0.2">
      <c r="A34" s="55" t="s">
        <v>37</v>
      </c>
      <c r="B34" s="21" t="s">
        <v>53</v>
      </c>
      <c r="C34" s="55">
        <v>32224</v>
      </c>
      <c r="D34" s="48" t="s">
        <v>71</v>
      </c>
      <c r="E34" s="19"/>
      <c r="F34" s="81">
        <v>24000</v>
      </c>
      <c r="G34" s="45" t="s">
        <v>51</v>
      </c>
      <c r="H34" s="45"/>
      <c r="I34" s="45"/>
      <c r="J34" s="81"/>
      <c r="K34" s="13">
        <f t="shared" si="2"/>
        <v>4800</v>
      </c>
      <c r="L34" s="95">
        <f t="shared" si="3"/>
        <v>19200</v>
      </c>
      <c r="M34" s="95" t="e">
        <f t="shared" si="3"/>
        <v>#VALUE!</v>
      </c>
      <c r="N34" s="95" t="e">
        <f t="shared" si="0"/>
        <v>#VALUE!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>
        <f t="shared" si="1"/>
        <v>0</v>
      </c>
      <c r="AA34" s="13"/>
      <c r="AB34" s="13"/>
      <c r="AC34" s="13"/>
      <c r="AD34" s="13"/>
      <c r="AE34" s="13"/>
      <c r="AF34" s="13"/>
      <c r="AG34" s="13"/>
    </row>
    <row r="35" spans="1:33" ht="15" x14ac:dyDescent="0.2">
      <c r="A35" s="55" t="s">
        <v>38</v>
      </c>
      <c r="B35" s="21" t="s">
        <v>53</v>
      </c>
      <c r="C35" s="55">
        <v>32224</v>
      </c>
      <c r="D35" s="48" t="s">
        <v>72</v>
      </c>
      <c r="E35" s="19"/>
      <c r="F35" s="81">
        <v>12000</v>
      </c>
      <c r="G35" s="45" t="s">
        <v>51</v>
      </c>
      <c r="H35" s="45"/>
      <c r="I35" s="45"/>
      <c r="J35" s="81"/>
      <c r="K35" s="13">
        <f t="shared" si="2"/>
        <v>2400</v>
      </c>
      <c r="L35" s="95">
        <f t="shared" si="3"/>
        <v>9600</v>
      </c>
      <c r="M35" s="95" t="e">
        <f t="shared" si="3"/>
        <v>#VALUE!</v>
      </c>
      <c r="N35" s="95" t="e">
        <f t="shared" si="0"/>
        <v>#VALUE!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>
        <f t="shared" si="1"/>
        <v>0</v>
      </c>
      <c r="AA35" s="13"/>
      <c r="AB35" s="13"/>
      <c r="AC35" s="13"/>
      <c r="AD35" s="13"/>
      <c r="AE35" s="13"/>
      <c r="AF35" s="13"/>
      <c r="AG35" s="13"/>
    </row>
    <row r="36" spans="1:33" ht="15" x14ac:dyDescent="0.2">
      <c r="A36" s="55" t="s">
        <v>39</v>
      </c>
      <c r="B36" s="21" t="s">
        <v>53</v>
      </c>
      <c r="C36" s="55">
        <v>32224</v>
      </c>
      <c r="D36" s="48" t="s">
        <v>73</v>
      </c>
      <c r="E36" s="19"/>
      <c r="F36" s="81">
        <v>24000</v>
      </c>
      <c r="G36" s="48" t="s">
        <v>51</v>
      </c>
      <c r="H36" s="45"/>
      <c r="I36" s="45"/>
      <c r="J36" s="81"/>
      <c r="K36" s="13">
        <f t="shared" si="2"/>
        <v>4800</v>
      </c>
      <c r="L36" s="95">
        <f t="shared" si="3"/>
        <v>19200</v>
      </c>
      <c r="M36" s="95" t="e">
        <f t="shared" si="3"/>
        <v>#VALUE!</v>
      </c>
      <c r="N36" s="95" t="e">
        <f t="shared" si="0"/>
        <v>#VALUE!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f t="shared" si="1"/>
        <v>0</v>
      </c>
      <c r="AA36" s="13"/>
      <c r="AB36" s="13"/>
      <c r="AC36" s="13"/>
      <c r="AD36" s="13"/>
      <c r="AE36" s="13"/>
      <c r="AF36" s="13"/>
      <c r="AG36" s="13"/>
    </row>
    <row r="37" spans="1:33" ht="15.75" x14ac:dyDescent="0.25">
      <c r="A37" s="56"/>
      <c r="B37" s="23"/>
      <c r="C37" s="56">
        <v>3223</v>
      </c>
      <c r="D37" s="49" t="s">
        <v>10</v>
      </c>
      <c r="E37" s="19"/>
      <c r="F37" s="81"/>
      <c r="G37" s="48"/>
      <c r="H37" s="45"/>
      <c r="I37" s="45"/>
      <c r="J37" s="45"/>
      <c r="K37" s="13">
        <f t="shared" si="2"/>
        <v>0</v>
      </c>
      <c r="L37" s="95">
        <f t="shared" si="3"/>
        <v>0</v>
      </c>
      <c r="M37" s="95">
        <f t="shared" si="3"/>
        <v>0</v>
      </c>
      <c r="N37" s="95">
        <f t="shared" si="0"/>
        <v>0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>
        <f t="shared" si="1"/>
        <v>0</v>
      </c>
      <c r="AA37" s="13"/>
      <c r="AB37" s="13"/>
      <c r="AC37" s="13"/>
      <c r="AD37" s="13"/>
      <c r="AE37" s="13"/>
      <c r="AF37" s="13"/>
      <c r="AG37" s="13"/>
    </row>
    <row r="38" spans="1:33" ht="15" x14ac:dyDescent="0.2">
      <c r="A38" s="55" t="s">
        <v>40</v>
      </c>
      <c r="B38" s="21" t="s">
        <v>53</v>
      </c>
      <c r="C38" s="58">
        <v>32231</v>
      </c>
      <c r="D38" s="50" t="s">
        <v>48</v>
      </c>
      <c r="E38" s="25"/>
      <c r="F38" s="84">
        <v>9600</v>
      </c>
      <c r="G38" s="45" t="s">
        <v>51</v>
      </c>
      <c r="H38" s="50" t="s">
        <v>68</v>
      </c>
      <c r="I38" s="45"/>
      <c r="J38" s="81"/>
      <c r="K38" s="13">
        <f t="shared" si="2"/>
        <v>1920</v>
      </c>
      <c r="L38" s="95">
        <f t="shared" si="3"/>
        <v>7680</v>
      </c>
      <c r="M38" s="95" t="e">
        <f t="shared" si="3"/>
        <v>#VALUE!</v>
      </c>
      <c r="N38" s="95" t="e">
        <f t="shared" si="0"/>
        <v>#VALUE!</v>
      </c>
      <c r="O38" s="13">
        <v>18000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>
        <f t="shared" si="1"/>
        <v>18000</v>
      </c>
      <c r="AA38" s="13"/>
      <c r="AB38" s="13"/>
      <c r="AC38" s="13"/>
      <c r="AD38" s="13"/>
      <c r="AE38" s="13"/>
      <c r="AF38" s="13"/>
      <c r="AG38" s="13"/>
    </row>
    <row r="39" spans="1:33" s="8" customFormat="1" ht="15" x14ac:dyDescent="0.2">
      <c r="A39" s="55" t="s">
        <v>41</v>
      </c>
      <c r="B39" s="28" t="s">
        <v>50</v>
      </c>
      <c r="C39" s="58">
        <v>32231</v>
      </c>
      <c r="D39" s="50" t="s">
        <v>49</v>
      </c>
      <c r="E39" s="25"/>
      <c r="F39" s="84">
        <v>16000</v>
      </c>
      <c r="G39" s="45" t="s">
        <v>51</v>
      </c>
      <c r="H39" s="50" t="s">
        <v>68</v>
      </c>
      <c r="I39" s="50"/>
      <c r="J39" s="81"/>
      <c r="K39" s="13">
        <f t="shared" si="2"/>
        <v>3200</v>
      </c>
      <c r="L39" s="95">
        <f t="shared" si="3"/>
        <v>12800</v>
      </c>
      <c r="M39" s="95" t="e">
        <f t="shared" si="3"/>
        <v>#VALUE!</v>
      </c>
      <c r="N39" s="95" t="e">
        <f t="shared" si="0"/>
        <v>#VALUE!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13">
        <f t="shared" si="1"/>
        <v>0</v>
      </c>
      <c r="AA39" s="29"/>
      <c r="AB39" s="29"/>
      <c r="AC39" s="29"/>
      <c r="AD39" s="29"/>
      <c r="AE39" s="29"/>
      <c r="AF39" s="29"/>
      <c r="AG39" s="29"/>
    </row>
    <row r="40" spans="1:33" s="8" customFormat="1" ht="15" x14ac:dyDescent="0.2">
      <c r="A40" s="55" t="s">
        <v>56</v>
      </c>
      <c r="B40" s="28"/>
      <c r="C40" s="58">
        <v>32233</v>
      </c>
      <c r="D40" s="50" t="s">
        <v>80</v>
      </c>
      <c r="E40" s="25"/>
      <c r="F40" s="84">
        <v>4000</v>
      </c>
      <c r="G40" s="48" t="s">
        <v>51</v>
      </c>
      <c r="H40" s="50"/>
      <c r="I40" s="50"/>
      <c r="J40" s="81"/>
      <c r="K40" s="13">
        <f t="shared" si="2"/>
        <v>800</v>
      </c>
      <c r="L40" s="95">
        <f t="shared" si="3"/>
        <v>3200</v>
      </c>
      <c r="M40" s="95" t="e">
        <f t="shared" si="3"/>
        <v>#VALUE!</v>
      </c>
      <c r="N40" s="95" t="e">
        <f t="shared" si="0"/>
        <v>#VALUE!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13">
        <f t="shared" si="1"/>
        <v>0</v>
      </c>
      <c r="AA40" s="29"/>
      <c r="AB40" s="29"/>
      <c r="AC40" s="29"/>
      <c r="AD40" s="29"/>
      <c r="AE40" s="29"/>
      <c r="AF40" s="29"/>
      <c r="AG40" s="29"/>
    </row>
    <row r="41" spans="1:33" s="10" customFormat="1" ht="15.75" x14ac:dyDescent="0.2">
      <c r="A41" s="56"/>
      <c r="B41" s="30"/>
      <c r="C41" s="59">
        <v>3224</v>
      </c>
      <c r="D41" s="49" t="s">
        <v>11</v>
      </c>
      <c r="E41" s="27"/>
      <c r="F41" s="86"/>
      <c r="G41" s="87"/>
      <c r="H41" s="49"/>
      <c r="I41" s="49"/>
      <c r="J41" s="49"/>
      <c r="K41" s="13">
        <f t="shared" si="2"/>
        <v>0</v>
      </c>
      <c r="L41" s="95">
        <f t="shared" si="3"/>
        <v>0</v>
      </c>
      <c r="M41" s="95">
        <f t="shared" si="3"/>
        <v>0</v>
      </c>
      <c r="N41" s="95">
        <f t="shared" si="0"/>
        <v>0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13">
        <f t="shared" si="1"/>
        <v>0</v>
      </c>
      <c r="AA41" s="31"/>
      <c r="AB41" s="31"/>
      <c r="AC41" s="31"/>
      <c r="AD41" s="31"/>
      <c r="AE41" s="31"/>
      <c r="AF41" s="31"/>
      <c r="AG41" s="31"/>
    </row>
    <row r="42" spans="1:33" s="8" customFormat="1" ht="15" x14ac:dyDescent="0.2">
      <c r="A42" s="55" t="s">
        <v>59</v>
      </c>
      <c r="B42" s="28">
        <v>32239</v>
      </c>
      <c r="C42" s="58">
        <v>3224</v>
      </c>
      <c r="D42" s="45" t="s">
        <v>11</v>
      </c>
      <c r="E42" s="19"/>
      <c r="F42" s="81">
        <v>24000</v>
      </c>
      <c r="G42" s="45" t="s">
        <v>51</v>
      </c>
      <c r="H42" s="45"/>
      <c r="I42" s="50"/>
      <c r="J42" s="81"/>
      <c r="K42" s="13">
        <f t="shared" si="2"/>
        <v>4800</v>
      </c>
      <c r="L42" s="95">
        <f t="shared" si="3"/>
        <v>19200</v>
      </c>
      <c r="M42" s="95" t="e">
        <f t="shared" si="3"/>
        <v>#VALUE!</v>
      </c>
      <c r="N42" s="95" t="e">
        <f t="shared" si="0"/>
        <v>#VALUE!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13">
        <f t="shared" si="1"/>
        <v>0</v>
      </c>
      <c r="AA42" s="29"/>
      <c r="AB42" s="29"/>
      <c r="AC42" s="29"/>
      <c r="AD42" s="29"/>
      <c r="AE42" s="29"/>
      <c r="AF42" s="29"/>
      <c r="AG42" s="29"/>
    </row>
    <row r="43" spans="1:33" s="10" customFormat="1" ht="15.75" x14ac:dyDescent="0.25">
      <c r="A43" s="74"/>
      <c r="B43" s="30"/>
      <c r="C43" s="59">
        <v>3225</v>
      </c>
      <c r="D43" s="46" t="s">
        <v>12</v>
      </c>
      <c r="E43" s="22"/>
      <c r="F43" s="82"/>
      <c r="G43" s="46"/>
      <c r="H43" s="46"/>
      <c r="I43" s="49"/>
      <c r="J43" s="49"/>
      <c r="K43" s="13">
        <f t="shared" si="2"/>
        <v>0</v>
      </c>
      <c r="L43" s="95">
        <f t="shared" si="3"/>
        <v>0</v>
      </c>
      <c r="M43" s="95">
        <f t="shared" si="3"/>
        <v>0</v>
      </c>
      <c r="N43" s="95">
        <f t="shared" si="0"/>
        <v>0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13">
        <f t="shared" si="1"/>
        <v>0</v>
      </c>
      <c r="AA43" s="31"/>
      <c r="AB43" s="31"/>
      <c r="AC43" s="31"/>
      <c r="AD43" s="31"/>
      <c r="AE43" s="31"/>
      <c r="AF43" s="31"/>
      <c r="AG43" s="31"/>
    </row>
    <row r="44" spans="1:33" ht="15" x14ac:dyDescent="0.2">
      <c r="A44" s="55" t="s">
        <v>60</v>
      </c>
      <c r="B44" s="21">
        <v>3224</v>
      </c>
      <c r="C44" s="55">
        <v>3225</v>
      </c>
      <c r="D44" s="45" t="s">
        <v>12</v>
      </c>
      <c r="E44" s="19"/>
      <c r="F44" s="81"/>
      <c r="G44" s="48"/>
      <c r="H44" s="45"/>
      <c r="I44" s="45"/>
      <c r="J44" s="81"/>
      <c r="K44" s="13">
        <f t="shared" si="2"/>
        <v>0</v>
      </c>
      <c r="L44" s="95">
        <f t="shared" si="3"/>
        <v>0</v>
      </c>
      <c r="M44" s="95">
        <f t="shared" si="3"/>
        <v>0</v>
      </c>
      <c r="N44" s="95">
        <f t="shared" si="0"/>
        <v>0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>
        <f t="shared" si="1"/>
        <v>0</v>
      </c>
      <c r="AA44" s="13"/>
      <c r="AB44" s="13"/>
      <c r="AC44" s="13"/>
      <c r="AD44" s="13"/>
      <c r="AE44" s="13"/>
      <c r="AF44" s="13"/>
      <c r="AG44" s="13"/>
    </row>
    <row r="45" spans="1:33" ht="15" x14ac:dyDescent="0.2">
      <c r="A45" s="73"/>
      <c r="B45" s="21"/>
      <c r="C45" s="55">
        <v>323</v>
      </c>
      <c r="D45" s="45" t="s">
        <v>79</v>
      </c>
      <c r="E45" s="19"/>
      <c r="F45" s="81"/>
      <c r="G45" s="45"/>
      <c r="H45" s="45"/>
      <c r="I45" s="45"/>
      <c r="J45" s="45"/>
      <c r="K45" s="13">
        <f t="shared" si="2"/>
        <v>0</v>
      </c>
      <c r="L45" s="95">
        <f t="shared" si="3"/>
        <v>0</v>
      </c>
      <c r="M45" s="95">
        <f t="shared" si="3"/>
        <v>0</v>
      </c>
      <c r="N45" s="95">
        <f t="shared" si="0"/>
        <v>0</v>
      </c>
      <c r="O45" s="13">
        <v>31000</v>
      </c>
      <c r="P45" s="13"/>
      <c r="Q45" s="13"/>
      <c r="R45" s="13">
        <v>14000</v>
      </c>
      <c r="S45" s="13">
        <v>7000</v>
      </c>
      <c r="T45" s="13">
        <v>5000</v>
      </c>
      <c r="U45" s="13">
        <v>35000</v>
      </c>
      <c r="V45" s="13">
        <v>6000</v>
      </c>
      <c r="W45" s="13">
        <v>5000</v>
      </c>
      <c r="X45" s="13">
        <v>3000</v>
      </c>
      <c r="Y45" s="13">
        <v>15000</v>
      </c>
      <c r="Z45" s="13">
        <f t="shared" si="1"/>
        <v>121000</v>
      </c>
      <c r="AA45" s="13"/>
      <c r="AB45" s="13"/>
      <c r="AC45" s="13"/>
      <c r="AD45" s="13"/>
      <c r="AE45" s="13"/>
      <c r="AF45" s="13"/>
      <c r="AG45" s="13"/>
    </row>
    <row r="46" spans="1:33" s="7" customFormat="1" ht="15.75" x14ac:dyDescent="0.25">
      <c r="A46" s="74"/>
      <c r="B46" s="23"/>
      <c r="C46" s="56">
        <v>3231</v>
      </c>
      <c r="D46" s="46" t="s">
        <v>14</v>
      </c>
      <c r="E46" s="22"/>
      <c r="F46" s="82"/>
      <c r="G46" s="46"/>
      <c r="H46" s="46"/>
      <c r="I46" s="46"/>
      <c r="J46" s="46"/>
      <c r="K46" s="13">
        <f t="shared" si="2"/>
        <v>0</v>
      </c>
      <c r="L46" s="95">
        <f t="shared" si="3"/>
        <v>0</v>
      </c>
      <c r="M46" s="95">
        <f t="shared" si="3"/>
        <v>0</v>
      </c>
      <c r="N46" s="95">
        <f t="shared" si="0"/>
        <v>0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13">
        <f t="shared" si="1"/>
        <v>0</v>
      </c>
      <c r="AA46" s="24"/>
      <c r="AB46" s="24"/>
      <c r="AC46" s="24"/>
      <c r="AD46" s="24"/>
      <c r="AE46" s="24"/>
      <c r="AF46" s="24"/>
      <c r="AG46" s="24"/>
    </row>
    <row r="47" spans="1:33" ht="15" x14ac:dyDescent="0.2">
      <c r="A47" s="55" t="s">
        <v>61</v>
      </c>
      <c r="B47" s="21">
        <v>3225</v>
      </c>
      <c r="C47" s="55">
        <v>3231</v>
      </c>
      <c r="D47" s="45" t="s">
        <v>14</v>
      </c>
      <c r="E47" s="19"/>
      <c r="F47" s="81">
        <v>24000</v>
      </c>
      <c r="G47" s="45" t="s">
        <v>51</v>
      </c>
      <c r="H47" s="45"/>
      <c r="I47" s="45"/>
      <c r="J47" s="81"/>
      <c r="K47" s="13">
        <f t="shared" si="2"/>
        <v>4800</v>
      </c>
      <c r="L47" s="95">
        <f t="shared" si="3"/>
        <v>19200</v>
      </c>
      <c r="M47" s="95" t="e">
        <f t="shared" si="3"/>
        <v>#VALUE!</v>
      </c>
      <c r="N47" s="95" t="e">
        <f t="shared" si="0"/>
        <v>#VALUE!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>
        <f t="shared" si="1"/>
        <v>0</v>
      </c>
      <c r="AA47" s="13"/>
      <c r="AB47" s="13"/>
      <c r="AC47" s="13"/>
      <c r="AD47" s="13"/>
      <c r="AE47" s="13"/>
      <c r="AF47" s="13"/>
      <c r="AG47" s="13"/>
    </row>
    <row r="48" spans="1:33" ht="14.25" customHeight="1" x14ac:dyDescent="0.2">
      <c r="A48" s="55"/>
      <c r="B48" s="21"/>
      <c r="C48" s="55">
        <v>3232</v>
      </c>
      <c r="D48" s="45" t="s">
        <v>94</v>
      </c>
      <c r="E48" s="19"/>
      <c r="F48" s="81"/>
      <c r="G48" s="45"/>
      <c r="H48" s="45"/>
      <c r="I48" s="45"/>
      <c r="J48" s="45"/>
      <c r="K48" s="13">
        <f t="shared" si="2"/>
        <v>0</v>
      </c>
      <c r="L48" s="95">
        <f t="shared" si="3"/>
        <v>0</v>
      </c>
      <c r="M48" s="95">
        <f t="shared" si="3"/>
        <v>0</v>
      </c>
      <c r="N48" s="95">
        <f t="shared" si="0"/>
        <v>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>
        <f t="shared" si="1"/>
        <v>0</v>
      </c>
      <c r="AA48" s="13"/>
      <c r="AB48" s="13"/>
      <c r="AC48" s="13"/>
      <c r="AD48" s="13"/>
      <c r="AE48" s="13"/>
      <c r="AF48" s="13"/>
      <c r="AG48" s="13"/>
    </row>
    <row r="49" spans="1:33" ht="15" customHeight="1" x14ac:dyDescent="0.2">
      <c r="A49" s="55" t="s">
        <v>62</v>
      </c>
      <c r="B49" s="21">
        <v>3231</v>
      </c>
      <c r="C49" s="55">
        <v>32321</v>
      </c>
      <c r="D49" s="45" t="s">
        <v>29</v>
      </c>
      <c r="E49" s="19"/>
      <c r="F49" s="81">
        <v>8000</v>
      </c>
      <c r="G49" s="45" t="s">
        <v>51</v>
      </c>
      <c r="H49" s="45"/>
      <c r="I49" s="45"/>
      <c r="J49" s="81"/>
      <c r="K49" s="13">
        <f t="shared" si="2"/>
        <v>1600</v>
      </c>
      <c r="L49" s="95">
        <f t="shared" si="3"/>
        <v>6400</v>
      </c>
      <c r="M49" s="95" t="e">
        <f t="shared" si="3"/>
        <v>#VALUE!</v>
      </c>
      <c r="N49" s="95" t="e">
        <f t="shared" si="0"/>
        <v>#VALUE!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>
        <f t="shared" si="1"/>
        <v>0</v>
      </c>
      <c r="AA49" s="13"/>
      <c r="AB49" s="13"/>
      <c r="AC49" s="13"/>
      <c r="AD49" s="13"/>
      <c r="AE49" s="13"/>
      <c r="AF49" s="13"/>
      <c r="AG49" s="13"/>
    </row>
    <row r="50" spans="1:33" ht="15" x14ac:dyDescent="0.2">
      <c r="A50" s="55" t="s">
        <v>63</v>
      </c>
      <c r="B50" s="21">
        <v>32321</v>
      </c>
      <c r="C50" s="55">
        <v>32322</v>
      </c>
      <c r="D50" s="45" t="s">
        <v>30</v>
      </c>
      <c r="E50" s="19"/>
      <c r="F50" s="81">
        <v>12000</v>
      </c>
      <c r="G50" s="45" t="s">
        <v>51</v>
      </c>
      <c r="H50" s="45"/>
      <c r="I50" s="45"/>
      <c r="J50" s="81"/>
      <c r="K50" s="13">
        <f t="shared" si="2"/>
        <v>2400</v>
      </c>
      <c r="L50" s="95">
        <f t="shared" si="3"/>
        <v>9600</v>
      </c>
      <c r="M50" s="95" t="e">
        <f t="shared" si="3"/>
        <v>#VALUE!</v>
      </c>
      <c r="N50" s="95" t="e">
        <f t="shared" si="0"/>
        <v>#VALUE!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>
        <f t="shared" si="1"/>
        <v>0</v>
      </c>
      <c r="AA50" s="13"/>
      <c r="AB50" s="13"/>
      <c r="AC50" s="13"/>
      <c r="AD50" s="13"/>
      <c r="AE50" s="13"/>
      <c r="AF50" s="13"/>
      <c r="AG50" s="13"/>
    </row>
    <row r="51" spans="1:33" ht="15" x14ac:dyDescent="0.2">
      <c r="A51" s="55"/>
      <c r="B51" s="21"/>
      <c r="C51" s="56">
        <v>3234</v>
      </c>
      <c r="D51" s="46" t="s">
        <v>15</v>
      </c>
      <c r="E51" s="19"/>
      <c r="F51" s="81"/>
      <c r="G51" s="45"/>
      <c r="H51" s="45"/>
      <c r="I51" s="45"/>
      <c r="J51" s="45"/>
      <c r="K51" s="13">
        <f t="shared" si="2"/>
        <v>0</v>
      </c>
      <c r="L51" s="95">
        <f t="shared" si="3"/>
        <v>0</v>
      </c>
      <c r="M51" s="95">
        <f t="shared" si="3"/>
        <v>0</v>
      </c>
      <c r="N51" s="95">
        <f t="shared" si="0"/>
        <v>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>
        <f t="shared" si="1"/>
        <v>0</v>
      </c>
      <c r="AA51" s="13"/>
      <c r="AB51" s="13"/>
      <c r="AC51" s="13"/>
      <c r="AD51" s="13"/>
      <c r="AE51" s="13"/>
      <c r="AF51" s="13"/>
      <c r="AG51" s="13"/>
    </row>
    <row r="52" spans="1:33" ht="15" x14ac:dyDescent="0.2">
      <c r="A52" s="55" t="s">
        <v>64</v>
      </c>
      <c r="B52" s="21">
        <v>32322</v>
      </c>
      <c r="C52" s="55">
        <v>3234</v>
      </c>
      <c r="D52" s="45" t="s">
        <v>15</v>
      </c>
      <c r="E52" s="19"/>
      <c r="F52" s="81">
        <v>22813</v>
      </c>
      <c r="G52" s="45" t="s">
        <v>51</v>
      </c>
      <c r="H52" s="45"/>
      <c r="I52" s="45"/>
      <c r="J52" s="81"/>
      <c r="K52" s="13">
        <f t="shared" si="2"/>
        <v>4562.6000000000004</v>
      </c>
      <c r="L52" s="95">
        <f t="shared" si="3"/>
        <v>18250.400000000001</v>
      </c>
      <c r="M52" s="95" t="e">
        <f t="shared" si="3"/>
        <v>#VALUE!</v>
      </c>
      <c r="N52" s="95" t="e">
        <f t="shared" si="0"/>
        <v>#VALUE!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>
        <f t="shared" si="1"/>
        <v>0</v>
      </c>
      <c r="AA52" s="13"/>
      <c r="AB52" s="13"/>
      <c r="AC52" s="13"/>
      <c r="AD52" s="13"/>
      <c r="AE52" s="13"/>
      <c r="AF52" s="13"/>
      <c r="AG52" s="13"/>
    </row>
    <row r="53" spans="1:33" ht="15.75" x14ac:dyDescent="0.25">
      <c r="A53" s="56"/>
      <c r="B53" s="23"/>
      <c r="C53" s="56">
        <v>3236</v>
      </c>
      <c r="D53" s="46" t="s">
        <v>23</v>
      </c>
      <c r="E53" s="19"/>
      <c r="F53" s="81"/>
      <c r="G53" s="45"/>
      <c r="H53" s="45"/>
      <c r="I53" s="45"/>
      <c r="J53" s="45"/>
      <c r="K53" s="13">
        <f t="shared" si="2"/>
        <v>0</v>
      </c>
      <c r="L53" s="95">
        <f t="shared" si="3"/>
        <v>0</v>
      </c>
      <c r="M53" s="95">
        <f t="shared" si="3"/>
        <v>0</v>
      </c>
      <c r="N53" s="95">
        <f t="shared" si="0"/>
        <v>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>
        <f t="shared" si="1"/>
        <v>0</v>
      </c>
      <c r="AA53" s="13"/>
      <c r="AB53" s="13"/>
      <c r="AC53" s="13"/>
      <c r="AD53" s="13"/>
      <c r="AE53" s="13"/>
      <c r="AF53" s="13"/>
      <c r="AG53" s="13"/>
    </row>
    <row r="54" spans="1:33" ht="15" x14ac:dyDescent="0.2">
      <c r="A54" s="55" t="s">
        <v>65</v>
      </c>
      <c r="B54" s="21">
        <v>3234</v>
      </c>
      <c r="C54" s="55">
        <v>3236</v>
      </c>
      <c r="D54" s="48" t="s">
        <v>23</v>
      </c>
      <c r="E54" s="19"/>
      <c r="F54" s="81">
        <v>7200</v>
      </c>
      <c r="G54" s="45" t="s">
        <v>51</v>
      </c>
      <c r="H54" s="45"/>
      <c r="I54" s="45"/>
      <c r="J54" s="81"/>
      <c r="K54" s="13">
        <f t="shared" si="2"/>
        <v>1440</v>
      </c>
      <c r="L54" s="95">
        <f t="shared" si="3"/>
        <v>5760</v>
      </c>
      <c r="M54" s="95" t="e">
        <f t="shared" si="3"/>
        <v>#VALUE!</v>
      </c>
      <c r="N54" s="13">
        <v>3500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>
        <f t="shared" si="1"/>
        <v>3500</v>
      </c>
      <c r="Z54" s="13"/>
      <c r="AA54" s="13"/>
      <c r="AB54" s="13"/>
      <c r="AC54" s="13"/>
      <c r="AD54" s="13"/>
      <c r="AE54" s="13"/>
      <c r="AF54" s="13"/>
    </row>
    <row r="55" spans="1:33" ht="15" x14ac:dyDescent="0.2">
      <c r="A55" s="55"/>
      <c r="B55" s="21"/>
      <c r="C55" s="56">
        <v>3237</v>
      </c>
      <c r="D55" s="51" t="s">
        <v>16</v>
      </c>
      <c r="E55" s="19"/>
      <c r="F55" s="81"/>
      <c r="G55" s="45"/>
      <c r="H55" s="45"/>
      <c r="I55" s="45"/>
      <c r="J55" s="45"/>
      <c r="K55" s="13">
        <f t="shared" si="2"/>
        <v>0</v>
      </c>
      <c r="L55" s="95">
        <f t="shared" si="3"/>
        <v>0</v>
      </c>
      <c r="M55" s="95">
        <f t="shared" si="3"/>
        <v>0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>
        <f t="shared" si="1"/>
        <v>0</v>
      </c>
      <c r="Z55" s="13"/>
      <c r="AA55" s="13"/>
      <c r="AB55" s="13"/>
      <c r="AC55" s="13"/>
      <c r="AD55" s="13"/>
      <c r="AE55" s="13"/>
      <c r="AF55" s="13"/>
    </row>
    <row r="56" spans="1:33" ht="15" x14ac:dyDescent="0.2">
      <c r="A56" s="55" t="s">
        <v>66</v>
      </c>
      <c r="B56" s="21">
        <v>3236</v>
      </c>
      <c r="C56" s="55">
        <v>3237</v>
      </c>
      <c r="D56" s="48" t="s">
        <v>16</v>
      </c>
      <c r="E56" s="19"/>
      <c r="F56" s="81">
        <v>8000</v>
      </c>
      <c r="G56" s="48" t="s">
        <v>51</v>
      </c>
      <c r="H56" s="45"/>
      <c r="I56" s="45"/>
      <c r="J56" s="81"/>
      <c r="K56" s="13">
        <f t="shared" si="2"/>
        <v>1600</v>
      </c>
      <c r="L56" s="95">
        <f t="shared" si="3"/>
        <v>6400</v>
      </c>
      <c r="M56" s="95" t="e">
        <f t="shared" si="3"/>
        <v>#VALUE!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>
        <f t="shared" si="1"/>
        <v>0</v>
      </c>
      <c r="Z56" s="13"/>
      <c r="AA56" s="13"/>
      <c r="AB56" s="13"/>
      <c r="AC56" s="13"/>
      <c r="AD56" s="13"/>
      <c r="AE56" s="13"/>
      <c r="AF56" s="13"/>
    </row>
    <row r="57" spans="1:33" ht="15" x14ac:dyDescent="0.2">
      <c r="A57" s="55"/>
      <c r="B57" s="21"/>
      <c r="C57" s="56">
        <v>3238</v>
      </c>
      <c r="D57" s="51" t="s">
        <v>17</v>
      </c>
      <c r="E57" s="19"/>
      <c r="F57" s="81"/>
      <c r="G57" s="48"/>
      <c r="H57" s="45"/>
      <c r="I57" s="45"/>
      <c r="J57" s="45"/>
      <c r="K57" s="13">
        <f t="shared" si="2"/>
        <v>0</v>
      </c>
      <c r="L57" s="95">
        <f t="shared" si="3"/>
        <v>0</v>
      </c>
      <c r="M57" s="95">
        <f t="shared" si="3"/>
        <v>0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>
        <f t="shared" si="1"/>
        <v>0</v>
      </c>
      <c r="Z57" s="13"/>
      <c r="AA57" s="13"/>
      <c r="AB57" s="13"/>
      <c r="AC57" s="13"/>
      <c r="AD57" s="13"/>
      <c r="AE57" s="13"/>
      <c r="AF57" s="13"/>
    </row>
    <row r="58" spans="1:33" ht="15" x14ac:dyDescent="0.2">
      <c r="A58" s="55" t="s">
        <v>85</v>
      </c>
      <c r="B58" s="21">
        <v>3237</v>
      </c>
      <c r="C58" s="55">
        <v>3238</v>
      </c>
      <c r="D58" s="48" t="s">
        <v>17</v>
      </c>
      <c r="E58" s="19"/>
      <c r="F58" s="81">
        <v>10400</v>
      </c>
      <c r="G58" s="45" t="s">
        <v>51</v>
      </c>
      <c r="H58" s="45"/>
      <c r="I58" s="45"/>
      <c r="J58" s="81"/>
      <c r="K58" s="13">
        <f t="shared" si="2"/>
        <v>2080</v>
      </c>
      <c r="L58" s="95">
        <f t="shared" si="3"/>
        <v>8320</v>
      </c>
      <c r="M58" s="95" t="e">
        <f t="shared" si="3"/>
        <v>#VALUE!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>
        <f t="shared" si="1"/>
        <v>0</v>
      </c>
      <c r="Z58" s="13"/>
      <c r="AA58" s="13"/>
      <c r="AB58" s="13"/>
      <c r="AC58" s="13"/>
      <c r="AD58" s="13"/>
      <c r="AE58" s="13"/>
      <c r="AF58" s="13"/>
    </row>
    <row r="59" spans="1:33" ht="15.75" x14ac:dyDescent="0.25">
      <c r="A59" s="56"/>
      <c r="B59" s="23"/>
      <c r="C59" s="56">
        <v>3239</v>
      </c>
      <c r="D59" s="51" t="s">
        <v>52</v>
      </c>
      <c r="E59" s="19"/>
      <c r="F59" s="81"/>
      <c r="G59" s="45"/>
      <c r="H59" s="45"/>
      <c r="I59" s="45"/>
      <c r="J59" s="45"/>
      <c r="K59" s="13">
        <f t="shared" si="2"/>
        <v>0</v>
      </c>
      <c r="L59" s="95">
        <f t="shared" si="3"/>
        <v>0</v>
      </c>
      <c r="M59" s="95">
        <f t="shared" si="3"/>
        <v>0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>
        <f t="shared" si="1"/>
        <v>0</v>
      </c>
      <c r="Z59" s="13"/>
      <c r="AA59" s="13"/>
      <c r="AB59" s="13"/>
      <c r="AC59" s="13"/>
      <c r="AD59" s="13"/>
      <c r="AE59" s="13"/>
      <c r="AF59" s="13"/>
    </row>
    <row r="60" spans="1:33" ht="15" x14ac:dyDescent="0.2">
      <c r="A60" s="55" t="s">
        <v>87</v>
      </c>
      <c r="B60" s="21">
        <v>3238</v>
      </c>
      <c r="C60" s="55">
        <v>3239</v>
      </c>
      <c r="D60" s="48" t="s">
        <v>52</v>
      </c>
      <c r="E60" s="19"/>
      <c r="F60" s="81">
        <v>8000</v>
      </c>
      <c r="G60" s="45" t="s">
        <v>51</v>
      </c>
      <c r="H60" s="45"/>
      <c r="I60" s="45"/>
      <c r="J60" s="81"/>
      <c r="K60" s="13">
        <f t="shared" si="2"/>
        <v>1600</v>
      </c>
      <c r="L60" s="95">
        <f t="shared" si="3"/>
        <v>6400</v>
      </c>
      <c r="M60" s="95" t="e">
        <f t="shared" si="3"/>
        <v>#VALUE!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>
        <f t="shared" si="1"/>
        <v>0</v>
      </c>
      <c r="Z60" s="13"/>
      <c r="AA60" s="13"/>
      <c r="AB60" s="13"/>
      <c r="AC60" s="13"/>
      <c r="AD60" s="13"/>
      <c r="AE60" s="13"/>
      <c r="AF60" s="13"/>
    </row>
    <row r="61" spans="1:33" ht="15" x14ac:dyDescent="0.2">
      <c r="A61" s="73"/>
      <c r="B61" s="21"/>
      <c r="C61" s="55">
        <v>329</v>
      </c>
      <c r="D61" s="48" t="s">
        <v>86</v>
      </c>
      <c r="E61" s="19"/>
      <c r="F61" s="81"/>
      <c r="G61" s="48"/>
      <c r="H61" s="45"/>
      <c r="I61" s="45"/>
      <c r="J61" s="45"/>
      <c r="K61" s="13">
        <f t="shared" si="2"/>
        <v>0</v>
      </c>
      <c r="L61" s="95">
        <f t="shared" si="3"/>
        <v>0</v>
      </c>
      <c r="M61" s="95">
        <f t="shared" si="3"/>
        <v>0</v>
      </c>
      <c r="N61" s="13">
        <v>5828</v>
      </c>
      <c r="O61" s="13"/>
      <c r="P61" s="13"/>
      <c r="Q61" s="13">
        <v>3000</v>
      </c>
      <c r="R61" s="13">
        <v>3000</v>
      </c>
      <c r="S61" s="13">
        <v>2000</v>
      </c>
      <c r="T61" s="13">
        <v>9000</v>
      </c>
      <c r="U61" s="13"/>
      <c r="V61" s="13"/>
      <c r="W61" s="13">
        <v>1000</v>
      </c>
      <c r="X61" s="13"/>
      <c r="Y61" s="13">
        <f t="shared" si="1"/>
        <v>23828</v>
      </c>
      <c r="Z61" s="13"/>
      <c r="AA61" s="13"/>
      <c r="AB61" s="13"/>
      <c r="AC61" s="13"/>
      <c r="AD61" s="13"/>
      <c r="AE61" s="13"/>
      <c r="AF61" s="13"/>
    </row>
    <row r="62" spans="1:33" ht="15" x14ac:dyDescent="0.2">
      <c r="A62" s="73"/>
      <c r="B62" s="21"/>
      <c r="C62" s="56">
        <v>3292</v>
      </c>
      <c r="D62" s="51" t="s">
        <v>18</v>
      </c>
      <c r="E62" s="19"/>
      <c r="F62" s="81"/>
      <c r="G62" s="48"/>
      <c r="H62" s="45"/>
      <c r="I62" s="45"/>
      <c r="J62" s="45"/>
      <c r="K62" s="13">
        <f t="shared" si="2"/>
        <v>0</v>
      </c>
      <c r="L62" s="95">
        <f t="shared" si="3"/>
        <v>0</v>
      </c>
      <c r="M62" s="95">
        <f t="shared" si="3"/>
        <v>0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>
        <f t="shared" si="1"/>
        <v>0</v>
      </c>
      <c r="Z62" s="13"/>
      <c r="AA62" s="13"/>
      <c r="AB62" s="13"/>
      <c r="AC62" s="13"/>
      <c r="AD62" s="13"/>
      <c r="AE62" s="13"/>
      <c r="AF62" s="13"/>
    </row>
    <row r="63" spans="1:33" ht="15" x14ac:dyDescent="0.2">
      <c r="A63" s="55" t="s">
        <v>88</v>
      </c>
      <c r="B63" s="21"/>
      <c r="C63" s="55">
        <v>3292</v>
      </c>
      <c r="D63" s="48" t="s">
        <v>18</v>
      </c>
      <c r="E63" s="19"/>
      <c r="F63" s="81">
        <v>6400</v>
      </c>
      <c r="G63" s="85" t="s">
        <v>47</v>
      </c>
      <c r="H63" s="45"/>
      <c r="I63" s="45"/>
      <c r="J63" s="81"/>
      <c r="K63" s="13">
        <f t="shared" si="2"/>
        <v>1280</v>
      </c>
      <c r="L63" s="95">
        <f t="shared" si="3"/>
        <v>5120</v>
      </c>
      <c r="M63" s="95" t="e">
        <f t="shared" si="3"/>
        <v>#VALUE!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>
        <f t="shared" si="1"/>
        <v>0</v>
      </c>
      <c r="Z63" s="13"/>
      <c r="AA63" s="13"/>
      <c r="AB63" s="13"/>
      <c r="AC63" s="13"/>
      <c r="AD63" s="13"/>
      <c r="AE63" s="13"/>
      <c r="AF63" s="13"/>
    </row>
    <row r="64" spans="1:33" ht="15" x14ac:dyDescent="0.2">
      <c r="A64" s="55"/>
      <c r="B64" s="21"/>
      <c r="C64" s="56">
        <v>3293</v>
      </c>
      <c r="D64" s="51" t="s">
        <v>19</v>
      </c>
      <c r="E64" s="19"/>
      <c r="F64" s="81"/>
      <c r="G64" s="45"/>
      <c r="H64" s="45"/>
      <c r="I64" s="45"/>
      <c r="J64" s="45"/>
      <c r="K64" s="13">
        <f t="shared" si="2"/>
        <v>0</v>
      </c>
      <c r="L64" s="95">
        <f t="shared" si="3"/>
        <v>0</v>
      </c>
      <c r="M64" s="95">
        <f t="shared" si="3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>
        <f t="shared" si="1"/>
        <v>0</v>
      </c>
      <c r="Z64" s="13"/>
      <c r="AA64" s="13"/>
      <c r="AB64" s="13"/>
      <c r="AC64" s="13"/>
      <c r="AD64" s="13"/>
      <c r="AE64" s="13"/>
      <c r="AF64" s="13"/>
    </row>
    <row r="65" spans="1:32" ht="15" x14ac:dyDescent="0.2">
      <c r="A65" s="55" t="s">
        <v>89</v>
      </c>
      <c r="B65" s="21"/>
      <c r="C65" s="55">
        <v>3293</v>
      </c>
      <c r="D65" s="48" t="s">
        <v>19</v>
      </c>
      <c r="E65" s="19"/>
      <c r="F65" s="81">
        <v>4000</v>
      </c>
      <c r="G65" s="45" t="s">
        <v>51</v>
      </c>
      <c r="H65" s="45"/>
      <c r="I65" s="45"/>
      <c r="J65" s="81"/>
      <c r="K65" s="13">
        <f t="shared" si="2"/>
        <v>800</v>
      </c>
      <c r="L65" s="95">
        <f t="shared" si="3"/>
        <v>3200</v>
      </c>
      <c r="M65" s="95" t="e">
        <f t="shared" si="3"/>
        <v>#VALUE!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>
        <f t="shared" si="1"/>
        <v>0</v>
      </c>
      <c r="Z65" s="13"/>
      <c r="AA65" s="13"/>
      <c r="AB65" s="13"/>
      <c r="AC65" s="13"/>
      <c r="AD65" s="13"/>
      <c r="AE65" s="13"/>
      <c r="AF65" s="13"/>
    </row>
    <row r="66" spans="1:32" ht="15" x14ac:dyDescent="0.2">
      <c r="A66" s="55"/>
      <c r="B66" s="21"/>
      <c r="C66" s="56">
        <v>3294</v>
      </c>
      <c r="D66" s="51" t="s">
        <v>20</v>
      </c>
      <c r="E66" s="19"/>
      <c r="F66" s="81"/>
      <c r="G66" s="45"/>
      <c r="H66" s="45"/>
      <c r="I66" s="45"/>
      <c r="J66" s="45"/>
      <c r="K66" s="13">
        <f t="shared" si="2"/>
        <v>0</v>
      </c>
      <c r="L66" s="95">
        <f t="shared" si="3"/>
        <v>0</v>
      </c>
      <c r="M66" s="95">
        <f t="shared" si="3"/>
        <v>0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>
        <f t="shared" si="1"/>
        <v>0</v>
      </c>
      <c r="Z66" s="13"/>
      <c r="AA66" s="13"/>
      <c r="AB66" s="13"/>
      <c r="AC66" s="13"/>
      <c r="AD66" s="13"/>
      <c r="AE66" s="13"/>
      <c r="AF66" s="13"/>
    </row>
    <row r="67" spans="1:32" ht="15" x14ac:dyDescent="0.2">
      <c r="A67" s="55" t="s">
        <v>90</v>
      </c>
      <c r="B67" s="21"/>
      <c r="C67" s="55">
        <v>3294</v>
      </c>
      <c r="D67" s="48" t="s">
        <v>20</v>
      </c>
      <c r="E67" s="19"/>
      <c r="F67" s="81">
        <v>800</v>
      </c>
      <c r="G67" s="45" t="s">
        <v>51</v>
      </c>
      <c r="H67" s="45"/>
      <c r="I67" s="45"/>
      <c r="J67" s="81"/>
      <c r="K67" s="13">
        <f t="shared" si="2"/>
        <v>160</v>
      </c>
      <c r="L67" s="95">
        <f t="shared" si="3"/>
        <v>640</v>
      </c>
      <c r="M67" s="95" t="e">
        <f t="shared" si="3"/>
        <v>#VALUE!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>
        <f t="shared" si="1"/>
        <v>0</v>
      </c>
      <c r="Z67" s="13"/>
      <c r="AA67" s="13"/>
      <c r="AB67" s="13"/>
      <c r="AC67" s="13"/>
      <c r="AD67" s="13"/>
      <c r="AE67" s="13"/>
      <c r="AF67" s="13"/>
    </row>
    <row r="68" spans="1:32" ht="15" x14ac:dyDescent="0.2">
      <c r="A68" s="55"/>
      <c r="B68" s="21"/>
      <c r="C68" s="56">
        <v>3299</v>
      </c>
      <c r="D68" s="51" t="s">
        <v>93</v>
      </c>
      <c r="E68" s="19"/>
      <c r="F68" s="81"/>
      <c r="G68" s="45"/>
      <c r="H68" s="45"/>
      <c r="I68" s="45"/>
      <c r="J68" s="45"/>
      <c r="K68" s="13">
        <f t="shared" si="2"/>
        <v>0</v>
      </c>
      <c r="L68" s="95">
        <f t="shared" si="3"/>
        <v>0</v>
      </c>
      <c r="M68" s="95">
        <f t="shared" si="3"/>
        <v>0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>
        <f t="shared" si="1"/>
        <v>0</v>
      </c>
      <c r="Z68" s="13"/>
      <c r="AA68" s="13"/>
      <c r="AB68" s="13"/>
      <c r="AC68" s="13"/>
      <c r="AD68" s="13"/>
      <c r="AE68" s="13"/>
      <c r="AF68" s="13"/>
    </row>
    <row r="69" spans="1:32" ht="15" x14ac:dyDescent="0.2">
      <c r="A69" s="55"/>
      <c r="B69" s="21"/>
      <c r="C69" s="55">
        <v>3299</v>
      </c>
      <c r="D69" s="48" t="s">
        <v>93</v>
      </c>
      <c r="E69" s="19"/>
      <c r="F69" s="81">
        <v>7862</v>
      </c>
      <c r="G69" s="45" t="s">
        <v>51</v>
      </c>
      <c r="H69" s="45"/>
      <c r="I69" s="45"/>
      <c r="J69" s="81"/>
      <c r="K69" s="13">
        <f t="shared" si="2"/>
        <v>1572.4</v>
      </c>
      <c r="L69" s="95">
        <f t="shared" si="3"/>
        <v>6289.6</v>
      </c>
      <c r="M69" s="95" t="e">
        <f t="shared" si="3"/>
        <v>#VALUE!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>
        <f t="shared" si="1"/>
        <v>0</v>
      </c>
      <c r="Z69" s="13"/>
      <c r="AA69" s="13"/>
      <c r="AB69" s="13"/>
      <c r="AC69" s="13"/>
      <c r="AD69" s="13"/>
      <c r="AE69" s="13"/>
      <c r="AF69" s="13"/>
    </row>
    <row r="70" spans="1:32" ht="15" x14ac:dyDescent="0.2">
      <c r="A70" s="55"/>
      <c r="B70" s="21"/>
      <c r="C70" s="55">
        <v>372</v>
      </c>
      <c r="D70" s="48" t="s">
        <v>84</v>
      </c>
      <c r="E70" s="19"/>
      <c r="F70" s="81"/>
      <c r="G70" s="48"/>
      <c r="H70" s="45"/>
      <c r="I70" s="45"/>
      <c r="J70" s="45"/>
      <c r="K70" s="13">
        <f t="shared" si="2"/>
        <v>0</v>
      </c>
      <c r="L70" s="95">
        <f t="shared" si="3"/>
        <v>0</v>
      </c>
      <c r="M70" s="95">
        <f t="shared" si="3"/>
        <v>0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>
        <f t="shared" si="1"/>
        <v>0</v>
      </c>
      <c r="Z70" s="13"/>
      <c r="AA70" s="13"/>
      <c r="AB70" s="13"/>
      <c r="AC70" s="13"/>
      <c r="AD70" s="13"/>
      <c r="AE70" s="13"/>
      <c r="AF70" s="13"/>
    </row>
    <row r="71" spans="1:32" ht="15" x14ac:dyDescent="0.2">
      <c r="A71" s="55" t="s">
        <v>91</v>
      </c>
      <c r="B71" s="21">
        <v>32999</v>
      </c>
      <c r="C71" s="55">
        <v>3722</v>
      </c>
      <c r="D71" s="50" t="s">
        <v>46</v>
      </c>
      <c r="E71" s="25"/>
      <c r="F71" s="84">
        <v>73046</v>
      </c>
      <c r="G71" s="85" t="s">
        <v>47</v>
      </c>
      <c r="H71" s="50"/>
      <c r="I71" s="45"/>
      <c r="J71" s="81"/>
      <c r="K71" s="13">
        <f t="shared" si="2"/>
        <v>14609.2</v>
      </c>
      <c r="L71" s="95">
        <f t="shared" si="3"/>
        <v>58436.800000000003</v>
      </c>
      <c r="M71" s="95" t="e">
        <f t="shared" si="3"/>
        <v>#VALUE!</v>
      </c>
      <c r="N71" s="13">
        <v>91307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>
        <f t="shared" si="1"/>
        <v>91307</v>
      </c>
      <c r="Z71" s="13"/>
      <c r="AA71" s="13"/>
      <c r="AB71" s="13"/>
      <c r="AC71" s="13"/>
      <c r="AD71" s="13"/>
      <c r="AE71" s="13"/>
      <c r="AF71" s="13"/>
    </row>
    <row r="72" spans="1:32" ht="15" x14ac:dyDescent="0.2">
      <c r="A72" s="73"/>
      <c r="B72" s="21"/>
      <c r="C72" s="55">
        <v>422</v>
      </c>
      <c r="D72" s="50" t="s">
        <v>83</v>
      </c>
      <c r="E72" s="25"/>
      <c r="F72" s="84"/>
      <c r="G72" s="85"/>
      <c r="H72" s="50"/>
      <c r="I72" s="45"/>
      <c r="J72" s="45"/>
      <c r="K72" s="13">
        <f t="shared" si="2"/>
        <v>0</v>
      </c>
      <c r="L72" s="95">
        <f t="shared" si="3"/>
        <v>0</v>
      </c>
      <c r="M72" s="95">
        <f t="shared" si="3"/>
        <v>0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>
        <f t="shared" si="1"/>
        <v>0</v>
      </c>
      <c r="Z72" s="13"/>
      <c r="AA72" s="13"/>
      <c r="AB72" s="13"/>
      <c r="AC72" s="13"/>
      <c r="AD72" s="13"/>
      <c r="AE72" s="13"/>
      <c r="AF72" s="13"/>
    </row>
    <row r="73" spans="1:32" s="8" customFormat="1" ht="15" x14ac:dyDescent="0.2">
      <c r="A73" s="55" t="s">
        <v>92</v>
      </c>
      <c r="B73" s="28">
        <v>37221</v>
      </c>
      <c r="C73" s="58">
        <v>4221</v>
      </c>
      <c r="D73" s="45" t="s">
        <v>21</v>
      </c>
      <c r="E73" s="19"/>
      <c r="F73" s="81">
        <v>8000</v>
      </c>
      <c r="G73" s="48" t="s">
        <v>51</v>
      </c>
      <c r="H73" s="50"/>
      <c r="I73" s="50"/>
      <c r="J73" s="81"/>
      <c r="K73" s="13">
        <f t="shared" si="2"/>
        <v>1600</v>
      </c>
      <c r="L73" s="95">
        <f t="shared" si="3"/>
        <v>6400</v>
      </c>
      <c r="M73" s="95" t="e">
        <f t="shared" si="3"/>
        <v>#VALUE!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13">
        <f t="shared" ref="Y73:Y77" si="4">SUM(X73)</f>
        <v>0</v>
      </c>
      <c r="Z73" s="29"/>
      <c r="AA73" s="29"/>
      <c r="AB73" s="29"/>
      <c r="AC73" s="29"/>
      <c r="AD73" s="29"/>
      <c r="AE73" s="29"/>
      <c r="AF73" s="29"/>
    </row>
    <row r="74" spans="1:32" s="8" customFormat="1" ht="15" x14ac:dyDescent="0.2">
      <c r="A74" s="55"/>
      <c r="B74" s="28"/>
      <c r="C74" s="58">
        <v>4227</v>
      </c>
      <c r="D74" s="45" t="s">
        <v>122</v>
      </c>
      <c r="E74" s="19"/>
      <c r="F74" s="81">
        <v>4000</v>
      </c>
      <c r="G74" s="48" t="s">
        <v>51</v>
      </c>
      <c r="H74" s="50"/>
      <c r="I74" s="50"/>
      <c r="J74" s="81"/>
      <c r="K74" s="13">
        <f t="shared" si="2"/>
        <v>800</v>
      </c>
      <c r="L74" s="95">
        <f t="shared" si="3"/>
        <v>3200</v>
      </c>
      <c r="M74" s="95" t="e">
        <f t="shared" si="3"/>
        <v>#VALUE!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14">
        <f>SUM(Y22:Y73)</f>
        <v>133635</v>
      </c>
      <c r="Z74" s="29"/>
      <c r="AA74" s="29"/>
      <c r="AB74" s="29"/>
      <c r="AC74" s="29"/>
      <c r="AD74" s="29"/>
      <c r="AE74" s="29"/>
      <c r="AF74" s="29"/>
    </row>
    <row r="75" spans="1:32" s="8" customFormat="1" ht="15" x14ac:dyDescent="0.2">
      <c r="A75" s="73"/>
      <c r="B75" s="28"/>
      <c r="C75" s="58">
        <v>424</v>
      </c>
      <c r="D75" s="45" t="s">
        <v>82</v>
      </c>
      <c r="E75" s="19"/>
      <c r="F75" s="81"/>
      <c r="G75" s="48"/>
      <c r="H75" s="50"/>
      <c r="I75" s="50"/>
      <c r="J75" s="50"/>
      <c r="K75" s="13">
        <f t="shared" si="2"/>
        <v>0</v>
      </c>
      <c r="L75" s="95">
        <f t="shared" si="3"/>
        <v>0</v>
      </c>
      <c r="M75" s="95">
        <f t="shared" si="3"/>
        <v>0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13">
        <f t="shared" si="4"/>
        <v>0</v>
      </c>
      <c r="Z75" s="29"/>
      <c r="AA75" s="29"/>
      <c r="AB75" s="29"/>
      <c r="AC75" s="29"/>
      <c r="AD75" s="29"/>
      <c r="AE75" s="29"/>
      <c r="AF75" s="29"/>
    </row>
    <row r="76" spans="1:32" s="8" customFormat="1" ht="15" x14ac:dyDescent="0.2">
      <c r="A76" s="55" t="s">
        <v>95</v>
      </c>
      <c r="B76" s="21">
        <v>4221</v>
      </c>
      <c r="C76" s="55">
        <v>4241</v>
      </c>
      <c r="D76" s="48" t="s">
        <v>22</v>
      </c>
      <c r="E76" s="19"/>
      <c r="F76" s="81">
        <v>800</v>
      </c>
      <c r="G76" s="48" t="s">
        <v>51</v>
      </c>
      <c r="H76" s="45"/>
      <c r="I76" s="50"/>
      <c r="J76" s="81"/>
      <c r="K76" s="13">
        <f t="shared" si="2"/>
        <v>160</v>
      </c>
      <c r="L76" s="95">
        <f t="shared" si="3"/>
        <v>640</v>
      </c>
      <c r="M76" s="95" t="e">
        <f t="shared" si="3"/>
        <v>#VALUE!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13">
        <f t="shared" si="4"/>
        <v>0</v>
      </c>
      <c r="Z76" s="29"/>
      <c r="AA76" s="29"/>
      <c r="AB76" s="29"/>
      <c r="AC76" s="29"/>
      <c r="AD76" s="29"/>
      <c r="AE76" s="29"/>
      <c r="AF76" s="29"/>
    </row>
    <row r="77" spans="1:32" s="8" customFormat="1" ht="15" x14ac:dyDescent="0.2">
      <c r="A77" s="55"/>
      <c r="B77" s="21"/>
      <c r="C77" s="55"/>
      <c r="D77" s="48"/>
      <c r="E77" s="19"/>
      <c r="F77" s="81"/>
      <c r="G77" s="48"/>
      <c r="H77" s="45"/>
      <c r="I77" s="50"/>
      <c r="J77" s="81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13">
        <f t="shared" si="4"/>
        <v>0</v>
      </c>
      <c r="Z77" s="29"/>
      <c r="AA77" s="29"/>
      <c r="AB77" s="29"/>
      <c r="AC77" s="29"/>
      <c r="AD77" s="29"/>
      <c r="AE77" s="29"/>
      <c r="AF77" s="29"/>
    </row>
    <row r="78" spans="1:32" s="8" customFormat="1" ht="15" x14ac:dyDescent="0.2">
      <c r="A78" s="55"/>
      <c r="B78" s="21"/>
      <c r="C78" s="55"/>
      <c r="D78" s="48"/>
      <c r="E78" s="19"/>
      <c r="F78" s="81"/>
      <c r="G78" s="48"/>
      <c r="H78" s="45"/>
      <c r="I78" s="45"/>
      <c r="J78" s="81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13"/>
      <c r="Z78" s="29"/>
      <c r="AA78" s="29"/>
      <c r="AB78" s="29"/>
      <c r="AC78" s="29"/>
      <c r="AD78" s="29"/>
      <c r="AE78" s="29"/>
      <c r="AF78" s="29"/>
    </row>
    <row r="79" spans="1:32" ht="15" x14ac:dyDescent="0.2">
      <c r="A79" s="72"/>
      <c r="B79" s="32">
        <v>4241</v>
      </c>
      <c r="C79" s="60"/>
      <c r="D79" s="45"/>
      <c r="E79" s="19"/>
      <c r="F79" s="20">
        <f>SUM(F24:F78)</f>
        <v>492949</v>
      </c>
      <c r="G79" s="19"/>
      <c r="H79" s="19"/>
      <c r="I79" s="19"/>
      <c r="J79" s="19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5.25" customHeight="1" thickBot="1" x14ac:dyDescent="0.25">
      <c r="A80" s="33"/>
      <c r="B80" s="34"/>
      <c r="C80" s="52"/>
      <c r="D80" s="52"/>
      <c r="E80" s="34"/>
      <c r="F80" s="35"/>
      <c r="G80" s="34"/>
      <c r="H80" s="34"/>
      <c r="I80" s="34"/>
      <c r="J80" s="36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6.75" customHeight="1" x14ac:dyDescent="0.2">
      <c r="A81" s="13"/>
      <c r="B81" s="13"/>
      <c r="E81" s="13"/>
      <c r="F81" s="1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5" x14ac:dyDescent="0.2">
      <c r="A82" s="88" t="s">
        <v>99</v>
      </c>
      <c r="B82" s="88"/>
      <c r="C82" s="88"/>
      <c r="D82" s="88"/>
      <c r="E82" s="88"/>
      <c r="G82" s="88"/>
      <c r="H82" s="88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5" x14ac:dyDescent="0.2">
      <c r="A83" s="88"/>
      <c r="B83" s="88"/>
      <c r="C83" s="88"/>
      <c r="D83" s="88"/>
      <c r="E83" s="88"/>
      <c r="G83" s="88"/>
      <c r="H83" s="88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5" x14ac:dyDescent="0.2">
      <c r="A84" s="88"/>
      <c r="B84" s="88"/>
      <c r="C84" s="88"/>
      <c r="D84" s="88"/>
      <c r="E84" s="88"/>
      <c r="G84" s="88" t="s">
        <v>124</v>
      </c>
      <c r="H84" s="88"/>
      <c r="I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5" x14ac:dyDescent="0.2">
      <c r="A85" s="88"/>
      <c r="B85" s="88" t="s">
        <v>42</v>
      </c>
      <c r="C85" s="88"/>
      <c r="D85" s="78"/>
      <c r="E85" s="88"/>
      <c r="G85" s="88"/>
      <c r="H85" s="88"/>
      <c r="I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5" x14ac:dyDescent="0.2">
      <c r="A86" s="88"/>
      <c r="B86" s="88"/>
      <c r="C86" s="88"/>
      <c r="D86" s="78"/>
      <c r="E86" s="88"/>
      <c r="G86" s="88"/>
      <c r="H86" s="88"/>
      <c r="I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5" x14ac:dyDescent="0.2">
      <c r="A87" s="88"/>
      <c r="B87" s="88"/>
      <c r="C87" s="88"/>
      <c r="D87" s="78"/>
      <c r="E87" s="88"/>
      <c r="G87" s="88" t="s">
        <v>125</v>
      </c>
      <c r="H87" s="88"/>
      <c r="I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5" x14ac:dyDescent="0.2">
      <c r="A88" s="13"/>
      <c r="B88" s="13" t="s">
        <v>43</v>
      </c>
      <c r="D88" s="89"/>
      <c r="E88" s="13"/>
      <c r="F88" s="14"/>
      <c r="G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5" x14ac:dyDescent="0.2">
      <c r="A89" s="13"/>
      <c r="B89" s="13"/>
      <c r="D89" s="89"/>
      <c r="E89" s="13"/>
      <c r="F89" s="14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5" x14ac:dyDescent="0.2">
      <c r="A90" s="13"/>
      <c r="B90" s="13"/>
      <c r="D90" s="89"/>
      <c r="E90" s="13"/>
      <c r="F90" s="1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5" x14ac:dyDescent="0.2">
      <c r="A91" s="13"/>
      <c r="B91" s="13"/>
      <c r="D91" s="89"/>
      <c r="E91" s="13"/>
      <c r="F91" s="1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15" x14ac:dyDescent="0.2">
      <c r="A92" s="13"/>
      <c r="B92" s="13"/>
      <c r="D92" s="89"/>
      <c r="E92" s="13"/>
      <c r="F92" s="1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5" x14ac:dyDescent="0.2">
      <c r="A93" s="13"/>
      <c r="B93" s="13"/>
      <c r="D93" s="89"/>
      <c r="E93" s="13"/>
      <c r="F93" s="1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15" x14ac:dyDescent="0.2">
      <c r="A94" s="13"/>
      <c r="B94" s="13"/>
      <c r="D94" s="89"/>
      <c r="E94" s="13"/>
      <c r="F94" s="1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15" x14ac:dyDescent="0.2">
      <c r="A95" s="13"/>
      <c r="B95" s="13"/>
      <c r="D95" s="90"/>
      <c r="E95" s="13"/>
      <c r="F95" s="14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ht="15" x14ac:dyDescent="0.2">
      <c r="A96" s="13"/>
      <c r="B96" s="13"/>
      <c r="D96" s="90"/>
      <c r="E96" s="13"/>
      <c r="F96" s="14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5" x14ac:dyDescent="0.2">
      <c r="A97" s="13"/>
      <c r="B97" s="13"/>
      <c r="E97" s="13"/>
      <c r="F97" s="1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15" x14ac:dyDescent="0.2">
      <c r="A98" s="13"/>
      <c r="B98" s="13"/>
      <c r="E98" s="13"/>
      <c r="F98" s="14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5" x14ac:dyDescent="0.2">
      <c r="A99" s="13"/>
      <c r="B99" s="13"/>
      <c r="E99" s="13"/>
      <c r="F99" s="14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5" x14ac:dyDescent="0.2">
      <c r="A100" s="13"/>
      <c r="B100" s="13"/>
      <c r="E100" s="13"/>
      <c r="F100" s="14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5" x14ac:dyDescent="0.2">
      <c r="A101" s="13"/>
      <c r="B101" s="13"/>
      <c r="E101" s="13"/>
      <c r="F101" s="14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5" x14ac:dyDescent="0.2">
      <c r="A102" s="13"/>
      <c r="B102" s="13"/>
      <c r="E102" s="13"/>
      <c r="F102" s="1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15" x14ac:dyDescent="0.2">
      <c r="A103" s="13"/>
      <c r="B103" s="13"/>
      <c r="E103" s="13"/>
      <c r="F103" s="14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5" x14ac:dyDescent="0.2">
      <c r="A104" s="13"/>
      <c r="B104" s="13"/>
      <c r="E104" s="13"/>
      <c r="F104" s="1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5" x14ac:dyDescent="0.2">
      <c r="A105" s="13"/>
      <c r="B105" s="13"/>
      <c r="E105" s="13"/>
      <c r="F105" s="14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5" x14ac:dyDescent="0.2">
      <c r="A106" s="13"/>
      <c r="B106" s="13"/>
      <c r="E106" s="13"/>
      <c r="F106" s="14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5" x14ac:dyDescent="0.2">
      <c r="A107" s="13"/>
      <c r="B107" s="13"/>
      <c r="E107" s="13"/>
      <c r="F107" s="14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5" x14ac:dyDescent="0.2">
      <c r="A108" s="13"/>
      <c r="B108" s="13"/>
      <c r="E108" s="13"/>
      <c r="F108" s="14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5" x14ac:dyDescent="0.2">
      <c r="A109" s="13"/>
      <c r="B109" s="13"/>
      <c r="E109" s="13"/>
      <c r="F109" s="14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5" x14ac:dyDescent="0.2">
      <c r="A110" s="13"/>
      <c r="B110" s="13"/>
      <c r="E110" s="13"/>
      <c r="F110" s="14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5" x14ac:dyDescent="0.2">
      <c r="A111" s="13"/>
      <c r="B111" s="13"/>
      <c r="E111" s="13"/>
      <c r="F111" s="1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5" x14ac:dyDescent="0.2">
      <c r="A112" s="13"/>
      <c r="B112" s="13"/>
      <c r="E112" s="13"/>
      <c r="F112" s="1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5" x14ac:dyDescent="0.2">
      <c r="A113" s="13"/>
      <c r="B113" s="13"/>
      <c r="E113" s="13"/>
      <c r="F113" s="14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5" x14ac:dyDescent="0.2">
      <c r="A114" s="13"/>
      <c r="B114" s="13"/>
      <c r="E114" s="13"/>
      <c r="F114" s="14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5" x14ac:dyDescent="0.2">
      <c r="A115" s="13"/>
      <c r="B115" s="13"/>
      <c r="E115" s="13"/>
      <c r="F115" s="14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5" x14ac:dyDescent="0.2">
      <c r="A116" s="13"/>
      <c r="B116" s="13"/>
      <c r="E116" s="13"/>
      <c r="F116" s="14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5" x14ac:dyDescent="0.2">
      <c r="A117" s="13"/>
      <c r="B117" s="13"/>
      <c r="E117" s="13"/>
      <c r="F117" s="14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5" x14ac:dyDescent="0.2">
      <c r="A118" s="13"/>
      <c r="B118" s="13"/>
      <c r="E118" s="13"/>
      <c r="F118" s="14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</sheetData>
  <mergeCells count="2">
    <mergeCell ref="A14:J14"/>
    <mergeCell ref="A15:J15"/>
  </mergeCells>
  <pageMargins left="0.47244094488188981" right="0.55118110236220474" top="0.51181102362204722" bottom="0.55118110236220474" header="0.35433070866141736" footer="0.59055118110236227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35"/>
  <sheetViews>
    <sheetView topLeftCell="A28" workbookViewId="0">
      <selection activeCell="H37" sqref="H37"/>
    </sheetView>
  </sheetViews>
  <sheetFormatPr defaultRowHeight="12.75" x14ac:dyDescent="0.2"/>
  <cols>
    <col min="4" max="4" width="13.7109375" customWidth="1"/>
    <col min="5" max="5" width="15.85546875" customWidth="1"/>
    <col min="7" max="7" width="14.42578125" bestFit="1" customWidth="1"/>
    <col min="8" max="8" width="15.85546875" customWidth="1"/>
    <col min="10" max="11" width="13.28515625" bestFit="1" customWidth="1"/>
    <col min="12" max="12" width="14.140625" customWidth="1"/>
    <col min="14" max="14" width="13.28515625" bestFit="1" customWidth="1"/>
  </cols>
  <sheetData>
    <row r="5" spans="2:14" x14ac:dyDescent="0.2">
      <c r="B5" t="s">
        <v>118</v>
      </c>
      <c r="C5" t="s">
        <v>119</v>
      </c>
      <c r="D5" t="s">
        <v>120</v>
      </c>
      <c r="E5" t="s">
        <v>121</v>
      </c>
      <c r="G5">
        <v>322</v>
      </c>
      <c r="H5">
        <v>323</v>
      </c>
      <c r="J5">
        <v>329</v>
      </c>
      <c r="K5">
        <v>372</v>
      </c>
      <c r="L5">
        <v>322</v>
      </c>
      <c r="N5" t="s">
        <v>123</v>
      </c>
    </row>
    <row r="6" spans="2:14" x14ac:dyDescent="0.2">
      <c r="G6" s="91">
        <v>30136</v>
      </c>
      <c r="H6" s="91">
        <v>31000</v>
      </c>
      <c r="I6" s="91"/>
      <c r="J6">
        <v>5828.74</v>
      </c>
      <c r="K6">
        <v>91307.32</v>
      </c>
      <c r="L6" s="81">
        <v>19000</v>
      </c>
      <c r="M6">
        <f>+L6*20/100</f>
        <v>3800</v>
      </c>
      <c r="N6" s="93">
        <f>+L6-M6</f>
        <v>15200</v>
      </c>
    </row>
    <row r="7" spans="2:14" x14ac:dyDescent="0.2">
      <c r="B7">
        <v>411</v>
      </c>
      <c r="C7">
        <v>100</v>
      </c>
      <c r="D7">
        <v>100</v>
      </c>
      <c r="E7">
        <v>45</v>
      </c>
      <c r="G7" s="91">
        <v>18000</v>
      </c>
      <c r="H7" s="91">
        <v>3500</v>
      </c>
      <c r="I7" s="91"/>
      <c r="L7" s="81">
        <v>14536</v>
      </c>
      <c r="M7">
        <f t="shared" ref="M7:M24" si="0">+L7*20/100</f>
        <v>2907.2</v>
      </c>
      <c r="N7" s="93">
        <f t="shared" ref="N7:N24" si="1">+L7-M7</f>
        <v>11628.8</v>
      </c>
    </row>
    <row r="8" spans="2:14" x14ac:dyDescent="0.2">
      <c r="C8">
        <v>400</v>
      </c>
      <c r="D8">
        <v>500</v>
      </c>
      <c r="E8">
        <v>100</v>
      </c>
      <c r="G8" s="92">
        <v>3500</v>
      </c>
      <c r="H8" s="91">
        <v>14000</v>
      </c>
      <c r="I8" s="91"/>
      <c r="L8" s="81">
        <v>15000</v>
      </c>
      <c r="M8">
        <f t="shared" si="0"/>
        <v>3000</v>
      </c>
      <c r="N8" s="93">
        <f t="shared" si="1"/>
        <v>12000</v>
      </c>
    </row>
    <row r="9" spans="2:14" x14ac:dyDescent="0.2">
      <c r="E9">
        <v>250</v>
      </c>
      <c r="G9" s="92">
        <v>14400</v>
      </c>
      <c r="H9" s="91"/>
      <c r="I9" s="91"/>
      <c r="J9">
        <v>3000</v>
      </c>
      <c r="L9" s="81">
        <v>7000</v>
      </c>
      <c r="M9">
        <f t="shared" si="0"/>
        <v>1400</v>
      </c>
      <c r="N9" s="93">
        <f t="shared" si="1"/>
        <v>5600</v>
      </c>
    </row>
    <row r="10" spans="2:14" x14ac:dyDescent="0.2">
      <c r="B10">
        <v>100</v>
      </c>
      <c r="E10">
        <v>500</v>
      </c>
      <c r="G10" s="91">
        <v>45000</v>
      </c>
      <c r="H10" s="91"/>
      <c r="I10" s="91"/>
      <c r="L10" s="82"/>
      <c r="M10">
        <f t="shared" si="0"/>
        <v>0</v>
      </c>
      <c r="N10" s="93">
        <f t="shared" si="1"/>
        <v>0</v>
      </c>
    </row>
    <row r="11" spans="2:14" x14ac:dyDescent="0.2">
      <c r="E11">
        <v>100</v>
      </c>
      <c r="G11" s="91">
        <v>190000</v>
      </c>
      <c r="H11" s="91">
        <v>7000</v>
      </c>
      <c r="I11" s="91"/>
      <c r="J11" s="91">
        <v>3000</v>
      </c>
      <c r="L11" s="81">
        <v>35000</v>
      </c>
      <c r="M11">
        <f t="shared" si="0"/>
        <v>7000</v>
      </c>
      <c r="N11" s="93">
        <f t="shared" si="1"/>
        <v>28000</v>
      </c>
    </row>
    <row r="12" spans="2:14" x14ac:dyDescent="0.2">
      <c r="B12">
        <v>50</v>
      </c>
      <c r="G12" s="91">
        <v>50000</v>
      </c>
      <c r="H12" s="91">
        <v>5000</v>
      </c>
      <c r="I12" s="91"/>
      <c r="L12" s="81">
        <v>12000</v>
      </c>
      <c r="M12">
        <f t="shared" si="0"/>
        <v>2400</v>
      </c>
      <c r="N12" s="93">
        <f t="shared" si="1"/>
        <v>9600</v>
      </c>
    </row>
    <row r="13" spans="2:14" x14ac:dyDescent="0.2">
      <c r="B13">
        <v>150</v>
      </c>
      <c r="C13">
        <v>400</v>
      </c>
      <c r="G13" s="91">
        <v>5000</v>
      </c>
      <c r="H13" s="91">
        <v>35000</v>
      </c>
      <c r="I13" s="91"/>
      <c r="J13">
        <v>2000</v>
      </c>
      <c r="L13" s="81">
        <v>35000</v>
      </c>
      <c r="M13">
        <f t="shared" si="0"/>
        <v>7000</v>
      </c>
      <c r="N13" s="93">
        <f t="shared" si="1"/>
        <v>28000</v>
      </c>
    </row>
    <row r="14" spans="2:14" x14ac:dyDescent="0.2">
      <c r="E14">
        <v>250</v>
      </c>
      <c r="G14" s="91">
        <v>2500</v>
      </c>
      <c r="H14" s="91">
        <v>6000</v>
      </c>
      <c r="I14" s="91"/>
      <c r="J14">
        <v>9000</v>
      </c>
      <c r="L14" s="81">
        <v>45000</v>
      </c>
      <c r="M14">
        <f t="shared" si="0"/>
        <v>9000</v>
      </c>
      <c r="N14" s="93">
        <f t="shared" si="1"/>
        <v>36000</v>
      </c>
    </row>
    <row r="15" spans="2:14" x14ac:dyDescent="0.2">
      <c r="B15">
        <v>100</v>
      </c>
      <c r="C15">
        <v>300</v>
      </c>
      <c r="E15">
        <v>125</v>
      </c>
      <c r="G15" s="91">
        <v>1000</v>
      </c>
      <c r="H15" s="91">
        <v>516.4</v>
      </c>
      <c r="I15" s="91"/>
      <c r="L15" s="81">
        <v>35000</v>
      </c>
      <c r="M15">
        <f t="shared" si="0"/>
        <v>7000</v>
      </c>
      <c r="N15" s="93">
        <f t="shared" si="1"/>
        <v>28000</v>
      </c>
    </row>
    <row r="16" spans="2:14" x14ac:dyDescent="0.2">
      <c r="B16">
        <v>160</v>
      </c>
      <c r="C16">
        <v>200</v>
      </c>
      <c r="E16">
        <v>70</v>
      </c>
      <c r="G16" s="91"/>
      <c r="H16" s="91">
        <v>500</v>
      </c>
      <c r="I16" s="91"/>
      <c r="L16" s="81">
        <v>30000</v>
      </c>
      <c r="M16">
        <f t="shared" si="0"/>
        <v>6000</v>
      </c>
      <c r="N16" s="93">
        <f t="shared" si="1"/>
        <v>24000</v>
      </c>
    </row>
    <row r="17" spans="2:14" x14ac:dyDescent="0.2">
      <c r="E17">
        <v>250</v>
      </c>
      <c r="G17" s="91"/>
      <c r="H17" s="91">
        <v>5000</v>
      </c>
      <c r="I17" s="91"/>
      <c r="L17" s="81">
        <v>15000</v>
      </c>
      <c r="M17">
        <f t="shared" si="0"/>
        <v>3000</v>
      </c>
      <c r="N17" s="93">
        <f t="shared" si="1"/>
        <v>12000</v>
      </c>
    </row>
    <row r="18" spans="2:14" x14ac:dyDescent="0.2">
      <c r="B18">
        <v>400</v>
      </c>
      <c r="C18">
        <v>400</v>
      </c>
      <c r="E18">
        <v>200</v>
      </c>
      <c r="G18" s="91"/>
      <c r="H18" s="91">
        <v>3000</v>
      </c>
      <c r="I18" s="91"/>
      <c r="J18">
        <v>1000</v>
      </c>
      <c r="L18" s="81">
        <v>30000</v>
      </c>
      <c r="M18">
        <f t="shared" si="0"/>
        <v>6000</v>
      </c>
      <c r="N18" s="93">
        <f t="shared" si="1"/>
        <v>24000</v>
      </c>
    </row>
    <row r="19" spans="2:14" x14ac:dyDescent="0.2">
      <c r="B19">
        <v>200</v>
      </c>
      <c r="C19">
        <v>200</v>
      </c>
      <c r="G19" s="91"/>
      <c r="H19" s="91">
        <v>15000</v>
      </c>
      <c r="I19" s="91"/>
      <c r="L19" s="81"/>
      <c r="M19">
        <f t="shared" si="0"/>
        <v>0</v>
      </c>
      <c r="N19" s="93">
        <f t="shared" si="1"/>
        <v>0</v>
      </c>
    </row>
    <row r="20" spans="2:14" x14ac:dyDescent="0.2">
      <c r="C20">
        <v>100</v>
      </c>
      <c r="E20">
        <v>150</v>
      </c>
      <c r="G20" s="91"/>
      <c r="H20" s="91"/>
      <c r="I20" s="91"/>
      <c r="L20" s="84">
        <v>12000</v>
      </c>
      <c r="M20">
        <f t="shared" si="0"/>
        <v>2400</v>
      </c>
      <c r="N20" s="93">
        <f t="shared" si="1"/>
        <v>9600</v>
      </c>
    </row>
    <row r="21" spans="2:14" x14ac:dyDescent="0.2">
      <c r="E21">
        <v>250</v>
      </c>
      <c r="G21" s="91">
        <f>SUM(G6:G20)</f>
        <v>359536</v>
      </c>
      <c r="H21" s="91">
        <f>SUM(H6:H20)</f>
        <v>125516.4</v>
      </c>
      <c r="I21" s="91"/>
      <c r="J21" s="91">
        <f>SUM(J6:J20)</f>
        <v>23828.739999999998</v>
      </c>
      <c r="K21" s="91">
        <f>SUM(K6:K20)</f>
        <v>91307.32</v>
      </c>
      <c r="L21" s="84">
        <v>20000</v>
      </c>
      <c r="M21">
        <f t="shared" si="0"/>
        <v>4000</v>
      </c>
      <c r="N21" s="93">
        <f t="shared" si="1"/>
        <v>16000</v>
      </c>
    </row>
    <row r="22" spans="2:14" x14ac:dyDescent="0.2">
      <c r="E22">
        <v>150</v>
      </c>
      <c r="G22" s="91"/>
      <c r="H22" s="91"/>
      <c r="I22" s="91"/>
      <c r="L22" s="84">
        <v>5000</v>
      </c>
      <c r="M22">
        <f t="shared" si="0"/>
        <v>1000</v>
      </c>
      <c r="N22" s="93">
        <f t="shared" si="1"/>
        <v>4000</v>
      </c>
    </row>
    <row r="23" spans="2:14" x14ac:dyDescent="0.2">
      <c r="E23">
        <v>40</v>
      </c>
      <c r="H23">
        <v>125516</v>
      </c>
      <c r="J23">
        <v>17000</v>
      </c>
      <c r="L23" s="86"/>
      <c r="M23">
        <f t="shared" si="0"/>
        <v>0</v>
      </c>
      <c r="N23" s="93">
        <f t="shared" si="1"/>
        <v>0</v>
      </c>
    </row>
    <row r="24" spans="2:14" x14ac:dyDescent="0.2">
      <c r="E24">
        <v>50</v>
      </c>
      <c r="H24" s="94">
        <f>+H23-H21</f>
        <v>-0.39999999999417923</v>
      </c>
      <c r="J24" s="93">
        <f>+J21-J23</f>
        <v>6828.739999999998</v>
      </c>
      <c r="L24" s="81">
        <v>30000</v>
      </c>
      <c r="M24">
        <f t="shared" si="0"/>
        <v>6000</v>
      </c>
      <c r="N24" s="93">
        <f t="shared" si="1"/>
        <v>24000</v>
      </c>
    </row>
    <row r="25" spans="2:14" x14ac:dyDescent="0.2">
      <c r="B25">
        <v>300</v>
      </c>
      <c r="C25">
        <v>300</v>
      </c>
      <c r="E25">
        <v>70</v>
      </c>
    </row>
    <row r="26" spans="2:14" x14ac:dyDescent="0.2">
      <c r="B26">
        <v>100</v>
      </c>
      <c r="E26">
        <v>120</v>
      </c>
      <c r="L26" s="93">
        <f>+L6+L7+L8+L9+L11+L12+L13+L14+L15+L16+L17+L18+L19+L20+L21+L22+L24</f>
        <v>359536</v>
      </c>
    </row>
    <row r="27" spans="2:14" x14ac:dyDescent="0.2">
      <c r="E27">
        <v>25</v>
      </c>
      <c r="L27" s="91">
        <v>359536</v>
      </c>
    </row>
    <row r="28" spans="2:14" x14ac:dyDescent="0.2">
      <c r="B28">
        <v>300</v>
      </c>
      <c r="C28">
        <v>300</v>
      </c>
      <c r="L28" s="94">
        <f>+L26-L27</f>
        <v>0</v>
      </c>
    </row>
    <row r="29" spans="2:14" x14ac:dyDescent="0.2">
      <c r="E29">
        <v>70</v>
      </c>
    </row>
    <row r="30" spans="2:14" x14ac:dyDescent="0.2">
      <c r="C30">
        <v>100</v>
      </c>
      <c r="E30">
        <v>125</v>
      </c>
    </row>
    <row r="31" spans="2:14" x14ac:dyDescent="0.2">
      <c r="B31">
        <v>50</v>
      </c>
      <c r="C31">
        <v>100</v>
      </c>
      <c r="E31">
        <v>150</v>
      </c>
    </row>
    <row r="32" spans="2:14" x14ac:dyDescent="0.2">
      <c r="B32">
        <v>200</v>
      </c>
    </row>
    <row r="33" spans="2:6" x14ac:dyDescent="0.2">
      <c r="B33">
        <v>100</v>
      </c>
      <c r="C33">
        <v>200</v>
      </c>
    </row>
    <row r="34" spans="2:6" x14ac:dyDescent="0.2">
      <c r="B34">
        <f>SUM(B7:B33)</f>
        <v>2621</v>
      </c>
      <c r="C34">
        <f>SUM(C7:C33)</f>
        <v>3100</v>
      </c>
      <c r="D34">
        <f>SUM(D7:D33)</f>
        <v>600</v>
      </c>
      <c r="E34">
        <f>SUM(E7:E33)</f>
        <v>3090</v>
      </c>
    </row>
    <row r="35" spans="2:6" x14ac:dyDescent="0.2">
      <c r="B35">
        <f>+B34*11</f>
        <v>28831</v>
      </c>
      <c r="C35">
        <f t="shared" ref="C35:F35" si="2">+C34*11</f>
        <v>34100</v>
      </c>
      <c r="D35">
        <f t="shared" si="2"/>
        <v>6600</v>
      </c>
      <c r="E35">
        <f t="shared" si="2"/>
        <v>33990</v>
      </c>
      <c r="F35">
        <f t="shared" si="2"/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>
      <selection activeCell="C7" sqref="C7"/>
    </sheetView>
  </sheetViews>
  <sheetFormatPr defaultRowHeight="12.75" x14ac:dyDescent="0.2"/>
  <cols>
    <col min="2" max="2" width="13.85546875" customWidth="1"/>
    <col min="6" max="6" width="19.85546875" customWidth="1"/>
  </cols>
  <sheetData>
    <row r="1" spans="1:10" ht="16.5" x14ac:dyDescent="0.3">
      <c r="A1" s="1" t="s">
        <v>139</v>
      </c>
      <c r="B1" s="2"/>
      <c r="C1" s="53"/>
      <c r="D1" s="39"/>
      <c r="E1" s="11"/>
      <c r="F1" s="12"/>
      <c r="G1" s="2"/>
      <c r="H1" s="2"/>
      <c r="I1" s="2"/>
      <c r="J1" s="2"/>
    </row>
    <row r="2" spans="1:10" ht="16.5" x14ac:dyDescent="0.3">
      <c r="A2" s="1" t="s">
        <v>137</v>
      </c>
      <c r="B2" s="13"/>
      <c r="C2" s="42"/>
      <c r="D2" s="39"/>
      <c r="E2" s="11"/>
      <c r="F2" s="12"/>
      <c r="G2" s="2"/>
      <c r="H2" s="2"/>
      <c r="I2" s="2"/>
      <c r="J2" s="2"/>
    </row>
    <row r="3" spans="1:10" ht="16.5" x14ac:dyDescent="0.3">
      <c r="A3" s="1" t="s">
        <v>138</v>
      </c>
      <c r="B3" s="2"/>
      <c r="C3" s="53"/>
      <c r="D3" s="39"/>
      <c r="E3" s="11"/>
      <c r="F3" s="12"/>
      <c r="G3" s="2"/>
      <c r="H3" s="2"/>
      <c r="I3" s="2"/>
      <c r="J3" s="2"/>
    </row>
    <row r="4" spans="1:10" ht="16.5" x14ac:dyDescent="0.3">
      <c r="A4" s="1" t="s">
        <v>140</v>
      </c>
      <c r="B4" s="2"/>
      <c r="C4" s="53"/>
      <c r="D4" s="39"/>
      <c r="E4" s="11"/>
      <c r="F4" s="12"/>
      <c r="G4" s="2"/>
      <c r="H4" s="2"/>
      <c r="I4" s="2"/>
      <c r="J4" s="2"/>
    </row>
    <row r="5" spans="1:10" ht="15.75" x14ac:dyDescent="0.25">
      <c r="A5" s="2" t="s">
        <v>130</v>
      </c>
      <c r="B5" s="2" t="s">
        <v>126</v>
      </c>
      <c r="C5" s="2"/>
      <c r="D5" s="11"/>
      <c r="E5" s="11"/>
      <c r="F5" s="12"/>
      <c r="G5" s="2"/>
      <c r="H5" s="2"/>
      <c r="I5" s="2"/>
      <c r="J5" s="2"/>
    </row>
    <row r="6" spans="1:10" ht="15.75" x14ac:dyDescent="0.25">
      <c r="A6" s="2" t="s">
        <v>136</v>
      </c>
      <c r="B6" s="2" t="s">
        <v>127</v>
      </c>
      <c r="C6" s="2"/>
      <c r="D6" s="11"/>
      <c r="E6" s="11"/>
      <c r="F6" s="12"/>
      <c r="G6" s="2"/>
      <c r="H6" s="2"/>
      <c r="I6" s="2"/>
      <c r="J6" s="2"/>
    </row>
    <row r="7" spans="1:10" ht="15.75" x14ac:dyDescent="0.25">
      <c r="A7" s="2" t="s">
        <v>141</v>
      </c>
      <c r="B7" s="2"/>
      <c r="C7" s="53"/>
      <c r="D7" s="39"/>
      <c r="E7" s="11"/>
      <c r="F7" s="12"/>
      <c r="G7" s="2"/>
      <c r="H7" s="2"/>
      <c r="I7" s="2"/>
      <c r="J7" s="2"/>
    </row>
    <row r="8" spans="1:10" ht="15.75" x14ac:dyDescent="0.25">
      <c r="A8" s="2"/>
      <c r="B8" s="2"/>
      <c r="C8" s="53"/>
      <c r="D8" s="39"/>
      <c r="E8" s="11"/>
      <c r="F8" s="12"/>
      <c r="G8" s="2"/>
      <c r="H8" s="2"/>
      <c r="I8" s="2"/>
      <c r="J8" s="2"/>
    </row>
    <row r="9" spans="1:10" ht="15.75" x14ac:dyDescent="0.25">
      <c r="A9" s="2"/>
      <c r="B9" s="2"/>
      <c r="C9" s="53"/>
      <c r="D9" s="39"/>
      <c r="E9" s="11"/>
      <c r="F9" s="12"/>
      <c r="G9" s="2"/>
      <c r="H9" s="2"/>
      <c r="I9" s="2"/>
      <c r="J9" s="2"/>
    </row>
    <row r="10" spans="1:10" ht="15.75" x14ac:dyDescent="0.25">
      <c r="A10" s="4" t="s">
        <v>134</v>
      </c>
      <c r="B10" s="4"/>
      <c r="C10" s="40"/>
      <c r="D10" s="40"/>
      <c r="E10" s="4"/>
      <c r="F10" s="5"/>
      <c r="G10" s="4"/>
      <c r="H10" s="4"/>
      <c r="I10" s="4"/>
      <c r="J10" s="4"/>
    </row>
    <row r="11" spans="1:10" ht="15.75" x14ac:dyDescent="0.25">
      <c r="A11" s="3" t="s">
        <v>135</v>
      </c>
      <c r="B11" s="3"/>
      <c r="C11" s="41"/>
      <c r="D11" s="41"/>
      <c r="E11" s="3"/>
      <c r="F11" s="6"/>
      <c r="G11" s="3"/>
      <c r="H11" s="3"/>
      <c r="I11" s="3"/>
      <c r="J11" s="3"/>
    </row>
    <row r="12" spans="1:10" ht="15.75" x14ac:dyDescent="0.25">
      <c r="A12" s="3" t="s">
        <v>133</v>
      </c>
      <c r="B12" s="3"/>
      <c r="C12" s="41"/>
      <c r="D12" s="41"/>
      <c r="E12" s="3"/>
      <c r="F12" s="6"/>
      <c r="G12" s="3"/>
      <c r="H12" s="3"/>
      <c r="I12" s="3"/>
      <c r="J12" s="3"/>
    </row>
    <row r="13" spans="1:10" ht="15.75" x14ac:dyDescent="0.25">
      <c r="A13" s="3"/>
      <c r="B13" s="3"/>
      <c r="C13" s="41"/>
      <c r="D13" s="41"/>
      <c r="E13" s="3"/>
      <c r="F13" s="6"/>
      <c r="G13" s="3"/>
      <c r="H13" s="3"/>
      <c r="I13" s="3"/>
      <c r="J13" s="3"/>
    </row>
    <row r="14" spans="1:10" ht="18.75" x14ac:dyDescent="0.3">
      <c r="A14" s="96" t="s">
        <v>112</v>
      </c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8.75" x14ac:dyDescent="0.3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6.5" x14ac:dyDescent="0.3">
      <c r="A16" s="9"/>
      <c r="B16" s="9"/>
      <c r="C16" s="43"/>
      <c r="D16" s="43"/>
      <c r="E16" s="9"/>
      <c r="F16" s="9"/>
      <c r="G16" s="9"/>
      <c r="H16" s="9"/>
      <c r="I16" s="9"/>
      <c r="J16" s="9"/>
    </row>
    <row r="17" spans="1:10" ht="16.5" x14ac:dyDescent="0.3">
      <c r="A17" s="9"/>
      <c r="B17" s="9"/>
      <c r="C17" s="43"/>
      <c r="D17" s="43"/>
      <c r="E17" s="9"/>
      <c r="F17" s="9"/>
      <c r="G17" s="9"/>
      <c r="H17" s="9"/>
      <c r="I17" s="9"/>
      <c r="J17" s="9"/>
    </row>
    <row r="18" spans="1:10" ht="15.75" thickBot="1" x14ac:dyDescent="0.25">
      <c r="A18" s="13"/>
      <c r="B18" s="13"/>
      <c r="C18" s="42"/>
      <c r="D18" s="42"/>
      <c r="E18" s="13"/>
      <c r="F18" s="14"/>
      <c r="G18" s="13"/>
      <c r="H18" s="13"/>
      <c r="I18" s="13"/>
      <c r="J18" s="13"/>
    </row>
    <row r="19" spans="1:10" ht="81" x14ac:dyDescent="0.2">
      <c r="A19" s="80" t="s">
        <v>67</v>
      </c>
      <c r="B19" s="15" t="s">
        <v>24</v>
      </c>
      <c r="C19" s="54" t="s">
        <v>104</v>
      </c>
      <c r="D19" s="79" t="s">
        <v>3</v>
      </c>
      <c r="E19" s="61" t="s">
        <v>55</v>
      </c>
      <c r="F19" s="61" t="s">
        <v>4</v>
      </c>
      <c r="G19" s="54" t="s">
        <v>5</v>
      </c>
      <c r="H19" s="54" t="s">
        <v>9</v>
      </c>
      <c r="I19" s="54" t="s">
        <v>13</v>
      </c>
      <c r="J19" s="62" t="s">
        <v>25</v>
      </c>
    </row>
    <row r="20" spans="1:10" ht="15.75" x14ac:dyDescent="0.25">
      <c r="A20" s="16">
        <v>1</v>
      </c>
      <c r="B20" s="17">
        <v>2</v>
      </c>
      <c r="C20" s="44"/>
      <c r="D20" s="17">
        <v>2</v>
      </c>
      <c r="E20" s="17">
        <v>3</v>
      </c>
      <c r="F20" s="17">
        <v>4</v>
      </c>
      <c r="G20" s="17">
        <v>5</v>
      </c>
      <c r="H20" s="17">
        <v>6</v>
      </c>
      <c r="I20" s="17">
        <v>7</v>
      </c>
      <c r="J20" s="18">
        <v>8</v>
      </c>
    </row>
    <row r="21" spans="1:10" ht="15" x14ac:dyDescent="0.2">
      <c r="A21" s="19"/>
      <c r="B21" s="19"/>
      <c r="C21" s="45"/>
      <c r="D21" s="45"/>
      <c r="E21" s="19"/>
      <c r="F21" s="20"/>
      <c r="G21" s="19"/>
      <c r="H21" s="19"/>
      <c r="I21" s="19"/>
      <c r="J21" s="19"/>
    </row>
    <row r="22" spans="1:10" ht="15" x14ac:dyDescent="0.2">
      <c r="A22" s="19"/>
      <c r="B22" s="19"/>
      <c r="C22" s="55">
        <v>322</v>
      </c>
      <c r="D22" s="45" t="s">
        <v>75</v>
      </c>
      <c r="E22" s="19"/>
      <c r="F22" s="20"/>
      <c r="G22" s="19"/>
      <c r="H22" s="19"/>
      <c r="I22" s="19"/>
      <c r="J22" s="19"/>
    </row>
    <row r="23" spans="1:10" ht="15.75" x14ac:dyDescent="0.25">
      <c r="A23" s="22"/>
      <c r="B23" s="22"/>
      <c r="C23" s="56">
        <v>3221</v>
      </c>
      <c r="D23" s="46" t="s">
        <v>76</v>
      </c>
      <c r="E23" s="22"/>
      <c r="F23" s="76"/>
      <c r="G23" s="63"/>
      <c r="H23" s="63"/>
      <c r="I23" s="22"/>
      <c r="J23" s="22"/>
    </row>
    <row r="24" spans="1:10" ht="15" x14ac:dyDescent="0.2">
      <c r="A24" s="73" t="s">
        <v>6</v>
      </c>
      <c r="B24" s="21">
        <v>32211</v>
      </c>
      <c r="C24" s="55">
        <v>32211</v>
      </c>
      <c r="D24" s="45" t="s">
        <v>26</v>
      </c>
      <c r="E24" s="19"/>
      <c r="F24" s="81">
        <v>15200</v>
      </c>
      <c r="G24" s="45" t="s">
        <v>51</v>
      </c>
      <c r="H24" s="45"/>
      <c r="I24" s="45"/>
      <c r="J24" s="81"/>
    </row>
    <row r="25" spans="1:10" ht="15" x14ac:dyDescent="0.2">
      <c r="A25" s="55" t="s">
        <v>7</v>
      </c>
      <c r="B25" s="21"/>
      <c r="C25" s="55">
        <v>32212</v>
      </c>
      <c r="D25" s="45" t="s">
        <v>74</v>
      </c>
      <c r="E25" s="19"/>
      <c r="F25" s="81">
        <v>11628</v>
      </c>
      <c r="G25" s="45" t="s">
        <v>51</v>
      </c>
      <c r="H25" s="45"/>
      <c r="I25" s="45"/>
      <c r="J25" s="81"/>
    </row>
    <row r="26" spans="1:10" ht="15" x14ac:dyDescent="0.2">
      <c r="A26" s="55" t="s">
        <v>8</v>
      </c>
      <c r="B26" s="21">
        <v>32214</v>
      </c>
      <c r="C26" s="55">
        <v>32214</v>
      </c>
      <c r="D26" s="45" t="s">
        <v>27</v>
      </c>
      <c r="E26" s="19"/>
      <c r="F26" s="81">
        <v>12000</v>
      </c>
      <c r="G26" s="45" t="s">
        <v>51</v>
      </c>
      <c r="H26" s="45"/>
      <c r="I26" s="45"/>
      <c r="J26" s="81"/>
    </row>
    <row r="27" spans="1:10" ht="15" x14ac:dyDescent="0.2">
      <c r="A27" s="55" t="s">
        <v>31</v>
      </c>
      <c r="B27" s="21"/>
      <c r="C27" s="55">
        <v>32219</v>
      </c>
      <c r="D27" s="45" t="s">
        <v>115</v>
      </c>
      <c r="E27" s="19"/>
      <c r="F27" s="81">
        <v>5600</v>
      </c>
      <c r="G27" s="45" t="s">
        <v>51</v>
      </c>
      <c r="H27" s="45"/>
      <c r="I27" s="45"/>
      <c r="J27" s="81"/>
    </row>
    <row r="28" spans="1:10" ht="15.75" x14ac:dyDescent="0.25">
      <c r="A28" s="56"/>
      <c r="B28" s="23"/>
      <c r="C28" s="56">
        <v>3222</v>
      </c>
      <c r="D28" s="46" t="s">
        <v>78</v>
      </c>
      <c r="E28" s="22"/>
      <c r="F28" s="82"/>
      <c r="G28" s="46"/>
      <c r="H28" s="46"/>
      <c r="I28" s="46"/>
      <c r="J28" s="46"/>
    </row>
    <row r="29" spans="1:10" ht="15" x14ac:dyDescent="0.2">
      <c r="A29" s="55" t="s">
        <v>32</v>
      </c>
      <c r="B29" s="37"/>
      <c r="C29" s="57">
        <v>33324</v>
      </c>
      <c r="D29" s="47" t="s">
        <v>96</v>
      </c>
      <c r="E29" s="38"/>
      <c r="F29" s="81">
        <v>28000</v>
      </c>
      <c r="G29" s="45" t="s">
        <v>51</v>
      </c>
      <c r="H29" s="46"/>
      <c r="I29" s="46"/>
      <c r="J29" s="81"/>
    </row>
    <row r="30" spans="1:10" ht="15" x14ac:dyDescent="0.2">
      <c r="A30" s="55" t="s">
        <v>33</v>
      </c>
      <c r="B30" s="21" t="s">
        <v>53</v>
      </c>
      <c r="C30" s="55">
        <v>32224</v>
      </c>
      <c r="D30" s="48" t="s">
        <v>97</v>
      </c>
      <c r="E30" s="19"/>
      <c r="F30" s="81">
        <v>9600</v>
      </c>
      <c r="G30" s="45" t="s">
        <v>51</v>
      </c>
      <c r="H30" s="50"/>
      <c r="I30" s="83"/>
      <c r="J30" s="81"/>
    </row>
    <row r="31" spans="1:10" ht="15" x14ac:dyDescent="0.2">
      <c r="A31" s="55" t="s">
        <v>34</v>
      </c>
      <c r="B31" s="21" t="s">
        <v>53</v>
      </c>
      <c r="C31" s="55">
        <v>32224</v>
      </c>
      <c r="D31" s="48" t="s">
        <v>54</v>
      </c>
      <c r="E31" s="19"/>
      <c r="F31" s="81">
        <v>25000</v>
      </c>
      <c r="G31" s="45" t="s">
        <v>51</v>
      </c>
      <c r="H31" s="45"/>
      <c r="I31" s="45"/>
      <c r="J31" s="81"/>
    </row>
    <row r="32" spans="1:10" ht="15" x14ac:dyDescent="0.2">
      <c r="A32" s="55" t="s">
        <v>35</v>
      </c>
      <c r="B32" s="21" t="s">
        <v>53</v>
      </c>
      <c r="C32" s="55">
        <v>32224</v>
      </c>
      <c r="D32" s="48" t="s">
        <v>69</v>
      </c>
      <c r="E32" s="19"/>
      <c r="F32" s="81">
        <v>29000</v>
      </c>
      <c r="G32" s="45" t="s">
        <v>51</v>
      </c>
      <c r="H32" s="45"/>
      <c r="I32" s="45"/>
      <c r="J32" s="81"/>
    </row>
    <row r="33" spans="1:10" ht="15" x14ac:dyDescent="0.2">
      <c r="A33" s="55" t="s">
        <v>36</v>
      </c>
      <c r="B33" s="21" t="s">
        <v>53</v>
      </c>
      <c r="C33" s="55">
        <v>32224</v>
      </c>
      <c r="D33" s="48" t="s">
        <v>70</v>
      </c>
      <c r="E33" s="19"/>
      <c r="F33" s="81">
        <v>28000</v>
      </c>
      <c r="G33" s="45" t="s">
        <v>51</v>
      </c>
      <c r="H33" s="45"/>
      <c r="I33" s="45"/>
      <c r="J33" s="81"/>
    </row>
    <row r="34" spans="1:10" ht="15" x14ac:dyDescent="0.2">
      <c r="A34" s="55" t="s">
        <v>37</v>
      </c>
      <c r="B34" s="21" t="s">
        <v>53</v>
      </c>
      <c r="C34" s="55">
        <v>32224</v>
      </c>
      <c r="D34" s="48" t="s">
        <v>71</v>
      </c>
      <c r="E34" s="19"/>
      <c r="F34" s="81">
        <v>24000</v>
      </c>
      <c r="G34" s="45" t="s">
        <v>51</v>
      </c>
      <c r="H34" s="45"/>
      <c r="I34" s="45"/>
      <c r="J34" s="81"/>
    </row>
    <row r="35" spans="1:10" ht="15" x14ac:dyDescent="0.2">
      <c r="A35" s="55" t="s">
        <v>38</v>
      </c>
      <c r="B35" s="21" t="s">
        <v>53</v>
      </c>
      <c r="C35" s="55">
        <v>32224</v>
      </c>
      <c r="D35" s="48" t="s">
        <v>72</v>
      </c>
      <c r="E35" s="19"/>
      <c r="F35" s="81">
        <v>12000</v>
      </c>
      <c r="G35" s="45" t="s">
        <v>51</v>
      </c>
      <c r="H35" s="45"/>
      <c r="I35" s="45"/>
      <c r="J35" s="81"/>
    </row>
    <row r="36" spans="1:10" ht="15" x14ac:dyDescent="0.2">
      <c r="A36" s="55" t="s">
        <v>39</v>
      </c>
      <c r="B36" s="21" t="s">
        <v>53</v>
      </c>
      <c r="C36" s="55">
        <v>32224</v>
      </c>
      <c r="D36" s="48" t="s">
        <v>73</v>
      </c>
      <c r="E36" s="19"/>
      <c r="F36" s="81">
        <v>34000</v>
      </c>
      <c r="G36" s="48" t="s">
        <v>51</v>
      </c>
      <c r="H36" s="45"/>
      <c r="I36" s="45"/>
      <c r="J36" s="81"/>
    </row>
    <row r="37" spans="1:10" ht="15.75" x14ac:dyDescent="0.25">
      <c r="A37" s="56"/>
      <c r="B37" s="23"/>
      <c r="C37" s="56">
        <v>3223</v>
      </c>
      <c r="D37" s="49" t="s">
        <v>10</v>
      </c>
      <c r="E37" s="19"/>
      <c r="F37" s="81"/>
      <c r="G37" s="48"/>
      <c r="H37" s="45"/>
      <c r="I37" s="45"/>
      <c r="J37" s="45"/>
    </row>
    <row r="38" spans="1:10" ht="15" x14ac:dyDescent="0.2">
      <c r="A38" s="55" t="s">
        <v>40</v>
      </c>
      <c r="B38" s="21" t="s">
        <v>53</v>
      </c>
      <c r="C38" s="58">
        <v>32231</v>
      </c>
      <c r="D38" s="50" t="s">
        <v>48</v>
      </c>
      <c r="E38" s="25"/>
      <c r="F38" s="84">
        <v>9600</v>
      </c>
      <c r="G38" s="45" t="s">
        <v>51</v>
      </c>
      <c r="H38" s="50" t="s">
        <v>68</v>
      </c>
      <c r="I38" s="45"/>
      <c r="J38" s="81"/>
    </row>
    <row r="39" spans="1:10" ht="15" x14ac:dyDescent="0.2">
      <c r="A39" s="55" t="s">
        <v>41</v>
      </c>
      <c r="B39" s="28" t="s">
        <v>50</v>
      </c>
      <c r="C39" s="58">
        <v>32231</v>
      </c>
      <c r="D39" s="50" t="s">
        <v>49</v>
      </c>
      <c r="E39" s="25"/>
      <c r="F39" s="84">
        <v>16000</v>
      </c>
      <c r="G39" s="45" t="s">
        <v>51</v>
      </c>
      <c r="H39" s="50" t="s">
        <v>68</v>
      </c>
      <c r="I39" s="50"/>
      <c r="J39" s="81"/>
    </row>
    <row r="40" spans="1:10" ht="15" x14ac:dyDescent="0.2">
      <c r="A40" s="55" t="s">
        <v>56</v>
      </c>
      <c r="B40" s="28"/>
      <c r="C40" s="58">
        <v>32233</v>
      </c>
      <c r="D40" s="50" t="s">
        <v>80</v>
      </c>
      <c r="E40" s="25"/>
      <c r="F40" s="84">
        <v>4000</v>
      </c>
      <c r="G40" s="48" t="s">
        <v>51</v>
      </c>
      <c r="H40" s="50"/>
      <c r="I40" s="50"/>
      <c r="J40" s="81"/>
    </row>
    <row r="41" spans="1:10" ht="15.75" x14ac:dyDescent="0.2">
      <c r="A41" s="56"/>
      <c r="B41" s="30"/>
      <c r="C41" s="59">
        <v>3224</v>
      </c>
      <c r="D41" s="49" t="s">
        <v>11</v>
      </c>
      <c r="E41" s="27"/>
      <c r="F41" s="86"/>
      <c r="G41" s="87"/>
      <c r="H41" s="49"/>
      <c r="I41" s="49"/>
      <c r="J41" s="49"/>
    </row>
    <row r="42" spans="1:10" ht="15" x14ac:dyDescent="0.2">
      <c r="A42" s="55" t="s">
        <v>59</v>
      </c>
      <c r="B42" s="28">
        <v>32239</v>
      </c>
      <c r="C42" s="58">
        <v>3224</v>
      </c>
      <c r="D42" s="45" t="s">
        <v>11</v>
      </c>
      <c r="E42" s="19"/>
      <c r="F42" s="81">
        <v>24000</v>
      </c>
      <c r="G42" s="45" t="s">
        <v>51</v>
      </c>
      <c r="H42" s="45"/>
      <c r="I42" s="50"/>
      <c r="J42" s="81"/>
    </row>
    <row r="43" spans="1:10" ht="15.75" x14ac:dyDescent="0.25">
      <c r="A43" s="74"/>
      <c r="B43" s="30"/>
      <c r="C43" s="59">
        <v>3225</v>
      </c>
      <c r="D43" s="46" t="s">
        <v>12</v>
      </c>
      <c r="E43" s="22"/>
      <c r="F43" s="82"/>
      <c r="G43" s="46"/>
      <c r="H43" s="46"/>
      <c r="I43" s="49"/>
      <c r="J43" s="49"/>
    </row>
    <row r="44" spans="1:10" ht="15" x14ac:dyDescent="0.2">
      <c r="A44" s="55" t="s">
        <v>60</v>
      </c>
      <c r="B44" s="21">
        <v>3224</v>
      </c>
      <c r="C44" s="55">
        <v>3225</v>
      </c>
      <c r="D44" s="45" t="s">
        <v>12</v>
      </c>
      <c r="E44" s="19"/>
      <c r="F44" s="81"/>
      <c r="G44" s="48"/>
      <c r="H44" s="45"/>
      <c r="I44" s="45"/>
      <c r="J44" s="81"/>
    </row>
    <row r="45" spans="1:10" ht="15" x14ac:dyDescent="0.2">
      <c r="A45" s="73"/>
      <c r="B45" s="21"/>
      <c r="C45" s="55">
        <v>323</v>
      </c>
      <c r="D45" s="45" t="s">
        <v>79</v>
      </c>
      <c r="E45" s="19"/>
      <c r="F45" s="81"/>
      <c r="G45" s="45"/>
      <c r="H45" s="45"/>
      <c r="I45" s="45"/>
      <c r="J45" s="45"/>
    </row>
    <row r="46" spans="1:10" ht="15.75" x14ac:dyDescent="0.25">
      <c r="A46" s="74"/>
      <c r="B46" s="23"/>
      <c r="C46" s="56">
        <v>3231</v>
      </c>
      <c r="D46" s="46" t="s">
        <v>14</v>
      </c>
      <c r="E46" s="22"/>
      <c r="F46" s="82"/>
      <c r="G46" s="46"/>
      <c r="H46" s="46"/>
      <c r="I46" s="46"/>
      <c r="J46" s="46"/>
    </row>
    <row r="47" spans="1:10" ht="15" x14ac:dyDescent="0.2">
      <c r="A47" s="55" t="s">
        <v>61</v>
      </c>
      <c r="B47" s="21">
        <v>3225</v>
      </c>
      <c r="C47" s="55">
        <v>3231</v>
      </c>
      <c r="D47" s="45" t="s">
        <v>129</v>
      </c>
      <c r="E47" s="19"/>
      <c r="F47" s="81">
        <v>12000</v>
      </c>
      <c r="G47" s="45" t="s">
        <v>51</v>
      </c>
      <c r="H47" s="45"/>
      <c r="I47" s="45"/>
      <c r="J47" s="81"/>
    </row>
    <row r="48" spans="1:10" ht="15" x14ac:dyDescent="0.2">
      <c r="A48" s="55"/>
      <c r="B48" s="21"/>
      <c r="C48" s="55">
        <v>3231</v>
      </c>
      <c r="D48" s="45" t="s">
        <v>128</v>
      </c>
      <c r="E48" s="19"/>
      <c r="F48" s="81">
        <v>12000</v>
      </c>
      <c r="G48" s="45" t="s">
        <v>51</v>
      </c>
      <c r="H48" s="45"/>
      <c r="I48" s="45"/>
      <c r="J48" s="81"/>
    </row>
    <row r="49" spans="1:10" ht="15" x14ac:dyDescent="0.2">
      <c r="A49" s="55"/>
      <c r="B49" s="21"/>
      <c r="C49" s="55">
        <v>3232</v>
      </c>
      <c r="D49" s="45" t="s">
        <v>94</v>
      </c>
      <c r="E49" s="19"/>
      <c r="F49" s="81"/>
      <c r="G49" s="45"/>
      <c r="H49" s="45"/>
      <c r="I49" s="45"/>
      <c r="J49" s="45"/>
    </row>
    <row r="50" spans="1:10" ht="15" x14ac:dyDescent="0.2">
      <c r="A50" s="55" t="s">
        <v>62</v>
      </c>
      <c r="B50" s="21">
        <v>3231</v>
      </c>
      <c r="C50" s="55">
        <v>32321</v>
      </c>
      <c r="D50" s="45" t="s">
        <v>29</v>
      </c>
      <c r="E50" s="19"/>
      <c r="F50" s="81">
        <v>8000</v>
      </c>
      <c r="G50" s="45" t="s">
        <v>51</v>
      </c>
      <c r="H50" s="45"/>
      <c r="I50" s="45"/>
      <c r="J50" s="81"/>
    </row>
    <row r="51" spans="1:10" ht="15" x14ac:dyDescent="0.2">
      <c r="A51" s="55" t="s">
        <v>63</v>
      </c>
      <c r="B51" s="21">
        <v>32321</v>
      </c>
      <c r="C51" s="55">
        <v>32322</v>
      </c>
      <c r="D51" s="45" t="s">
        <v>30</v>
      </c>
      <c r="E51" s="19"/>
      <c r="F51" s="81">
        <v>12000</v>
      </c>
      <c r="G51" s="45" t="s">
        <v>51</v>
      </c>
      <c r="H51" s="45"/>
      <c r="I51" s="45"/>
      <c r="J51" s="81"/>
    </row>
    <row r="52" spans="1:10" ht="15" x14ac:dyDescent="0.2">
      <c r="A52" s="55"/>
      <c r="B52" s="21"/>
      <c r="C52" s="56">
        <v>3234</v>
      </c>
      <c r="D52" s="46" t="s">
        <v>15</v>
      </c>
      <c r="E52" s="19"/>
      <c r="F52" s="81"/>
      <c r="G52" s="45"/>
      <c r="H52" s="45"/>
      <c r="I52" s="45"/>
      <c r="J52" s="45"/>
    </row>
    <row r="53" spans="1:10" ht="15" x14ac:dyDescent="0.2">
      <c r="A53" s="55" t="s">
        <v>64</v>
      </c>
      <c r="B53" s="21">
        <v>32322</v>
      </c>
      <c r="C53" s="55">
        <v>3234</v>
      </c>
      <c r="D53" s="45" t="s">
        <v>15</v>
      </c>
      <c r="E53" s="19"/>
      <c r="F53" s="81">
        <v>22813</v>
      </c>
      <c r="G53" s="45" t="s">
        <v>51</v>
      </c>
      <c r="H53" s="45"/>
      <c r="I53" s="45"/>
      <c r="J53" s="81"/>
    </row>
    <row r="54" spans="1:10" ht="15.75" x14ac:dyDescent="0.25">
      <c r="A54" s="56"/>
      <c r="B54" s="23"/>
      <c r="C54" s="56">
        <v>3236</v>
      </c>
      <c r="D54" s="46" t="s">
        <v>23</v>
      </c>
      <c r="E54" s="19"/>
      <c r="F54" s="81"/>
      <c r="G54" s="45"/>
      <c r="H54" s="45"/>
      <c r="I54" s="45"/>
      <c r="J54" s="45"/>
    </row>
    <row r="55" spans="1:10" ht="15" x14ac:dyDescent="0.2">
      <c r="A55" s="55" t="s">
        <v>65</v>
      </c>
      <c r="B55" s="21">
        <v>3234</v>
      </c>
      <c r="C55" s="55">
        <v>3236</v>
      </c>
      <c r="D55" s="48" t="s">
        <v>23</v>
      </c>
      <c r="E55" s="19"/>
      <c r="F55" s="81">
        <v>7200</v>
      </c>
      <c r="G55" s="45" t="s">
        <v>51</v>
      </c>
      <c r="H55" s="45"/>
      <c r="I55" s="45"/>
      <c r="J55" s="81"/>
    </row>
    <row r="56" spans="1:10" ht="15" x14ac:dyDescent="0.2">
      <c r="A56" s="55"/>
      <c r="B56" s="21"/>
      <c r="C56" s="56">
        <v>3237</v>
      </c>
      <c r="D56" s="51" t="s">
        <v>16</v>
      </c>
      <c r="E56" s="19"/>
      <c r="F56" s="81"/>
      <c r="G56" s="45"/>
      <c r="H56" s="45"/>
      <c r="I56" s="45"/>
      <c r="J56" s="45"/>
    </row>
    <row r="57" spans="1:10" ht="15" x14ac:dyDescent="0.2">
      <c r="A57" s="55" t="s">
        <v>66</v>
      </c>
      <c r="B57" s="21">
        <v>3236</v>
      </c>
      <c r="C57" s="55">
        <v>3237</v>
      </c>
      <c r="D57" s="48" t="s">
        <v>16</v>
      </c>
      <c r="E57" s="19"/>
      <c r="F57" s="81">
        <v>8000</v>
      </c>
      <c r="G57" s="48" t="s">
        <v>51</v>
      </c>
      <c r="H57" s="45"/>
      <c r="I57" s="45"/>
      <c r="J57" s="81"/>
    </row>
    <row r="58" spans="1:10" ht="15" x14ac:dyDescent="0.2">
      <c r="A58" s="55"/>
      <c r="B58" s="21"/>
      <c r="C58" s="56">
        <v>3238</v>
      </c>
      <c r="D58" s="51" t="s">
        <v>17</v>
      </c>
      <c r="E58" s="19"/>
      <c r="F58" s="81"/>
      <c r="G58" s="48"/>
      <c r="H58" s="45"/>
      <c r="I58" s="45"/>
      <c r="J58" s="45"/>
    </row>
    <row r="59" spans="1:10" ht="15" x14ac:dyDescent="0.2">
      <c r="A59" s="55" t="s">
        <v>85</v>
      </c>
      <c r="B59" s="21">
        <v>3237</v>
      </c>
      <c r="C59" s="55">
        <v>3238</v>
      </c>
      <c r="D59" s="48" t="s">
        <v>17</v>
      </c>
      <c r="E59" s="19"/>
      <c r="F59" s="81">
        <v>10400</v>
      </c>
      <c r="G59" s="45" t="s">
        <v>51</v>
      </c>
      <c r="H59" s="45"/>
      <c r="I59" s="45"/>
      <c r="J59" s="81"/>
    </row>
    <row r="60" spans="1:10" ht="15.75" x14ac:dyDescent="0.25">
      <c r="A60" s="56"/>
      <c r="B60" s="23"/>
      <c r="C60" s="56">
        <v>3239</v>
      </c>
      <c r="D60" s="51" t="s">
        <v>52</v>
      </c>
      <c r="E60" s="19"/>
      <c r="F60" s="81"/>
      <c r="G60" s="45"/>
      <c r="H60" s="45"/>
      <c r="I60" s="45"/>
      <c r="J60" s="45"/>
    </row>
    <row r="61" spans="1:10" ht="15" x14ac:dyDescent="0.2">
      <c r="A61" s="55" t="s">
        <v>87</v>
      </c>
      <c r="B61" s="21">
        <v>3238</v>
      </c>
      <c r="C61" s="55">
        <v>3239</v>
      </c>
      <c r="D61" s="48" t="s">
        <v>52</v>
      </c>
      <c r="E61" s="19"/>
      <c r="F61" s="81">
        <v>8000</v>
      </c>
      <c r="G61" s="45" t="s">
        <v>51</v>
      </c>
      <c r="H61" s="45"/>
      <c r="I61" s="45"/>
      <c r="J61" s="81"/>
    </row>
    <row r="62" spans="1:10" ht="15" x14ac:dyDescent="0.2">
      <c r="A62" s="73"/>
      <c r="B62" s="21"/>
      <c r="C62" s="55">
        <v>329</v>
      </c>
      <c r="D62" s="48" t="s">
        <v>86</v>
      </c>
      <c r="E62" s="19"/>
      <c r="F62" s="81"/>
      <c r="G62" s="48"/>
      <c r="H62" s="45"/>
      <c r="I62" s="45"/>
      <c r="J62" s="45"/>
    </row>
    <row r="63" spans="1:10" ht="15" x14ac:dyDescent="0.2">
      <c r="A63" s="73"/>
      <c r="B63" s="21"/>
      <c r="C63" s="56">
        <v>3292</v>
      </c>
      <c r="D63" s="51" t="s">
        <v>18</v>
      </c>
      <c r="E63" s="19"/>
      <c r="F63" s="81"/>
      <c r="G63" s="48"/>
      <c r="H63" s="45"/>
      <c r="I63" s="45"/>
      <c r="J63" s="45"/>
    </row>
    <row r="64" spans="1:10" ht="22.5" x14ac:dyDescent="0.2">
      <c r="A64" s="55" t="s">
        <v>88</v>
      </c>
      <c r="B64" s="21"/>
      <c r="C64" s="55">
        <v>3292</v>
      </c>
      <c r="D64" s="48" t="s">
        <v>18</v>
      </c>
      <c r="E64" s="19"/>
      <c r="F64" s="81">
        <v>6400</v>
      </c>
      <c r="G64" s="85" t="s">
        <v>47</v>
      </c>
      <c r="H64" s="45"/>
      <c r="I64" s="45"/>
      <c r="J64" s="81"/>
    </row>
    <row r="65" spans="1:10" ht="15" x14ac:dyDescent="0.2">
      <c r="A65" s="55"/>
      <c r="B65" s="21"/>
      <c r="C65" s="56">
        <v>3293</v>
      </c>
      <c r="D65" s="51" t="s">
        <v>19</v>
      </c>
      <c r="E65" s="19"/>
      <c r="F65" s="81"/>
      <c r="G65" s="45"/>
      <c r="H65" s="45"/>
      <c r="I65" s="45"/>
      <c r="J65" s="45"/>
    </row>
    <row r="66" spans="1:10" ht="15" x14ac:dyDescent="0.2">
      <c r="A66" s="55" t="s">
        <v>89</v>
      </c>
      <c r="B66" s="21"/>
      <c r="C66" s="55">
        <v>3293</v>
      </c>
      <c r="D66" s="48" t="s">
        <v>19</v>
      </c>
      <c r="E66" s="19"/>
      <c r="F66" s="81">
        <v>4000</v>
      </c>
      <c r="G66" s="45" t="s">
        <v>51</v>
      </c>
      <c r="H66" s="45"/>
      <c r="I66" s="45"/>
      <c r="J66" s="81"/>
    </row>
    <row r="67" spans="1:10" ht="15" x14ac:dyDescent="0.2">
      <c r="A67" s="55"/>
      <c r="B67" s="21"/>
      <c r="C67" s="56">
        <v>3294</v>
      </c>
      <c r="D67" s="51" t="s">
        <v>20</v>
      </c>
      <c r="E67" s="19"/>
      <c r="F67" s="81"/>
      <c r="G67" s="45"/>
      <c r="H67" s="45"/>
      <c r="I67" s="45"/>
      <c r="J67" s="45"/>
    </row>
    <row r="68" spans="1:10" ht="15" x14ac:dyDescent="0.2">
      <c r="A68" s="55" t="s">
        <v>90</v>
      </c>
      <c r="B68" s="21"/>
      <c r="C68" s="55">
        <v>3294</v>
      </c>
      <c r="D68" s="48" t="s">
        <v>20</v>
      </c>
      <c r="E68" s="19"/>
      <c r="F68" s="81">
        <v>800</v>
      </c>
      <c r="G68" s="45" t="s">
        <v>51</v>
      </c>
      <c r="H68" s="45"/>
      <c r="I68" s="45"/>
      <c r="J68" s="81"/>
    </row>
    <row r="69" spans="1:10" ht="15" x14ac:dyDescent="0.2">
      <c r="A69" s="55"/>
      <c r="B69" s="21"/>
      <c r="C69" s="56">
        <v>3299</v>
      </c>
      <c r="D69" s="51" t="s">
        <v>93</v>
      </c>
      <c r="E69" s="19"/>
      <c r="F69" s="81"/>
      <c r="G69" s="45"/>
      <c r="H69" s="45"/>
      <c r="I69" s="45"/>
      <c r="J69" s="45"/>
    </row>
    <row r="70" spans="1:10" ht="15" x14ac:dyDescent="0.2">
      <c r="A70" s="55"/>
      <c r="B70" s="21"/>
      <c r="C70" s="55">
        <v>3299</v>
      </c>
      <c r="D70" s="48" t="s">
        <v>93</v>
      </c>
      <c r="E70" s="19"/>
      <c r="F70" s="81">
        <v>7862</v>
      </c>
      <c r="G70" s="45" t="s">
        <v>51</v>
      </c>
      <c r="H70" s="45"/>
      <c r="I70" s="45"/>
      <c r="J70" s="81"/>
    </row>
    <row r="71" spans="1:10" ht="15" x14ac:dyDescent="0.2">
      <c r="A71" s="55"/>
      <c r="B71" s="21"/>
      <c r="C71" s="55">
        <v>372</v>
      </c>
      <c r="D71" s="48" t="s">
        <v>84</v>
      </c>
      <c r="E71" s="19"/>
      <c r="F71" s="81"/>
      <c r="G71" s="48"/>
      <c r="H71" s="45"/>
      <c r="I71" s="45"/>
      <c r="J71" s="45"/>
    </row>
    <row r="72" spans="1:10" ht="22.5" x14ac:dyDescent="0.2">
      <c r="A72" s="55" t="s">
        <v>91</v>
      </c>
      <c r="B72" s="21">
        <v>32999</v>
      </c>
      <c r="C72" s="55">
        <v>3722</v>
      </c>
      <c r="D72" s="50" t="s">
        <v>46</v>
      </c>
      <c r="E72" s="25"/>
      <c r="F72" s="84">
        <v>73046</v>
      </c>
      <c r="G72" s="85" t="s">
        <v>47</v>
      </c>
      <c r="H72" s="50"/>
      <c r="I72" s="45"/>
      <c r="J72" s="81"/>
    </row>
    <row r="73" spans="1:10" ht="15" x14ac:dyDescent="0.2">
      <c r="A73" s="73"/>
      <c r="B73" s="21"/>
      <c r="C73" s="55">
        <v>422</v>
      </c>
      <c r="D73" s="50" t="s">
        <v>83</v>
      </c>
      <c r="E73" s="25"/>
      <c r="F73" s="84"/>
      <c r="G73" s="85"/>
      <c r="H73" s="50"/>
      <c r="I73" s="45"/>
      <c r="J73" s="45"/>
    </row>
    <row r="74" spans="1:10" ht="15" x14ac:dyDescent="0.2">
      <c r="A74" s="55" t="s">
        <v>92</v>
      </c>
      <c r="B74" s="28">
        <v>37221</v>
      </c>
      <c r="C74" s="58">
        <v>4221</v>
      </c>
      <c r="D74" s="45" t="s">
        <v>21</v>
      </c>
      <c r="E74" s="19"/>
      <c r="F74" s="81">
        <v>8000</v>
      </c>
      <c r="G74" s="48" t="s">
        <v>51</v>
      </c>
      <c r="H74" s="50"/>
      <c r="I74" s="50"/>
      <c r="J74" s="81"/>
    </row>
    <row r="75" spans="1:10" ht="15" x14ac:dyDescent="0.2">
      <c r="A75" s="55"/>
      <c r="B75" s="28"/>
      <c r="C75" s="58">
        <v>4227</v>
      </c>
      <c r="D75" s="45" t="s">
        <v>122</v>
      </c>
      <c r="E75" s="19"/>
      <c r="F75" s="81">
        <v>4000</v>
      </c>
      <c r="G75" s="48" t="s">
        <v>51</v>
      </c>
      <c r="H75" s="50"/>
      <c r="I75" s="50"/>
      <c r="J75" s="81"/>
    </row>
    <row r="76" spans="1:10" ht="15" x14ac:dyDescent="0.2">
      <c r="A76" s="73"/>
      <c r="B76" s="28"/>
      <c r="C76" s="58">
        <v>424</v>
      </c>
      <c r="D76" s="45" t="s">
        <v>82</v>
      </c>
      <c r="E76" s="19"/>
      <c r="F76" s="81"/>
      <c r="G76" s="48"/>
      <c r="H76" s="50"/>
      <c r="I76" s="50"/>
      <c r="J76" s="50"/>
    </row>
    <row r="77" spans="1:10" ht="15" x14ac:dyDescent="0.2">
      <c r="A77" s="55" t="s">
        <v>95</v>
      </c>
      <c r="B77" s="21">
        <v>4221</v>
      </c>
      <c r="C77" s="55">
        <v>4241</v>
      </c>
      <c r="D77" s="48" t="s">
        <v>22</v>
      </c>
      <c r="E77" s="19"/>
      <c r="F77" s="81">
        <v>800</v>
      </c>
      <c r="G77" s="48" t="s">
        <v>51</v>
      </c>
      <c r="H77" s="45"/>
      <c r="I77" s="50"/>
      <c r="J77" s="81"/>
    </row>
    <row r="78" spans="1:10" ht="15" x14ac:dyDescent="0.2">
      <c r="A78" s="55"/>
      <c r="B78" s="21"/>
      <c r="C78" s="55"/>
      <c r="D78" s="48"/>
      <c r="E78" s="19"/>
      <c r="F78" s="81"/>
      <c r="G78" s="48"/>
      <c r="H78" s="45"/>
      <c r="I78" s="50"/>
      <c r="J78" s="81"/>
    </row>
    <row r="79" spans="1:10" ht="15" x14ac:dyDescent="0.2">
      <c r="A79" s="55"/>
      <c r="B79" s="21"/>
      <c r="C79" s="55"/>
      <c r="D79" s="48"/>
      <c r="E79" s="19"/>
      <c r="F79" s="81"/>
      <c r="G79" s="48"/>
      <c r="H79" s="45"/>
      <c r="I79" s="45"/>
      <c r="J79" s="81"/>
    </row>
    <row r="80" spans="1:10" ht="15" x14ac:dyDescent="0.2">
      <c r="A80" s="72"/>
      <c r="B80" s="32"/>
      <c r="C80" s="60"/>
      <c r="D80" s="45"/>
      <c r="E80" s="19"/>
      <c r="F80" s="20">
        <f>SUM(F24:F79)</f>
        <v>492949</v>
      </c>
      <c r="G80" s="19"/>
      <c r="H80" s="19"/>
      <c r="I80" s="19"/>
      <c r="J80" s="19"/>
    </row>
    <row r="81" spans="1:10" ht="15.75" thickBot="1" x14ac:dyDescent="0.25">
      <c r="A81" s="33"/>
      <c r="B81" s="34"/>
      <c r="C81" s="52"/>
      <c r="D81" s="52"/>
      <c r="E81" s="34"/>
      <c r="F81" s="35"/>
      <c r="G81" s="34"/>
      <c r="H81" s="34"/>
      <c r="I81" s="34"/>
      <c r="J81" s="36"/>
    </row>
    <row r="82" spans="1:10" ht="15" x14ac:dyDescent="0.2">
      <c r="A82" s="13"/>
      <c r="B82" s="13"/>
      <c r="C82" s="42"/>
      <c r="D82" s="42"/>
      <c r="E82" s="13"/>
      <c r="F82" s="14"/>
      <c r="G82" s="13"/>
      <c r="H82" s="13"/>
      <c r="I82" s="13"/>
      <c r="J82" s="13"/>
    </row>
    <row r="83" spans="1:10" ht="15" x14ac:dyDescent="0.2">
      <c r="A83" s="88" t="s">
        <v>99</v>
      </c>
      <c r="B83" s="88"/>
      <c r="C83" s="88"/>
      <c r="D83" s="88"/>
      <c r="E83" s="88"/>
      <c r="F83" s="78"/>
      <c r="G83" s="88"/>
      <c r="H83" s="88"/>
      <c r="I83" s="13"/>
      <c r="J83" s="13"/>
    </row>
    <row r="84" spans="1:10" ht="15" x14ac:dyDescent="0.2">
      <c r="A84" s="88"/>
      <c r="B84" s="88"/>
      <c r="C84" s="88"/>
      <c r="D84" s="88"/>
      <c r="E84" s="88"/>
      <c r="F84" s="78"/>
      <c r="G84" s="88"/>
      <c r="H84" s="88"/>
      <c r="I84" s="13"/>
      <c r="J84" s="13"/>
    </row>
    <row r="85" spans="1:10" ht="15" x14ac:dyDescent="0.2">
      <c r="A85" s="88"/>
      <c r="B85" s="88" t="s">
        <v>131</v>
      </c>
      <c r="C85" s="88"/>
      <c r="D85" s="88"/>
      <c r="E85" s="88"/>
      <c r="F85" s="78"/>
      <c r="G85" s="88" t="s">
        <v>124</v>
      </c>
      <c r="H85" s="88"/>
      <c r="I85" s="13"/>
    </row>
    <row r="86" spans="1:10" ht="15" x14ac:dyDescent="0.2">
      <c r="A86" s="88"/>
      <c r="B86" s="88"/>
      <c r="C86" s="88"/>
      <c r="D86" s="78"/>
      <c r="E86" s="88"/>
      <c r="F86" s="78"/>
      <c r="G86" s="88"/>
      <c r="H86" s="88"/>
      <c r="I86" s="13"/>
    </row>
    <row r="87" spans="1:10" ht="15" x14ac:dyDescent="0.2">
      <c r="A87" s="88"/>
      <c r="B87" s="88"/>
      <c r="C87" s="88"/>
      <c r="D87" s="78"/>
      <c r="E87" s="88"/>
      <c r="F87" s="78"/>
      <c r="G87" s="88"/>
      <c r="H87" s="88"/>
      <c r="I87" s="13"/>
    </row>
    <row r="88" spans="1:10" ht="15" x14ac:dyDescent="0.2">
      <c r="A88" s="88"/>
      <c r="B88" s="88" t="s">
        <v>132</v>
      </c>
      <c r="C88" s="88"/>
      <c r="D88" s="78"/>
      <c r="E88" s="88"/>
      <c r="F88" s="78"/>
      <c r="G88" s="88" t="s">
        <v>125</v>
      </c>
      <c r="H88" s="88"/>
      <c r="I88" s="13"/>
    </row>
  </sheetData>
  <mergeCells count="2">
    <mergeCell ref="A14:J14"/>
    <mergeCell ref="A15:J15"/>
  </mergeCells>
  <phoneticPr fontId="5" type="noConversion"/>
  <pageMargins left="0" right="0" top="0" bottom="0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Plan nabave</vt:lpstr>
      <vt:lpstr>1. izmjena</vt:lpstr>
      <vt:lpstr>List2</vt:lpstr>
      <vt:lpstr>List3</vt:lpstr>
      <vt:lpstr>'1. izmjena'!Ispis_naslova</vt:lpstr>
      <vt:lpstr>'Plan nabave'!Ispis_naslova</vt:lpstr>
      <vt:lpstr>'1. izmjena'!Podrucje_ispisa</vt:lpstr>
      <vt:lpstr>'Plan nabave'!Podrucje_ispisa</vt:lpstr>
    </vt:vector>
  </TitlesOfParts>
  <Company>MZOŠ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Segreteria</cp:lastModifiedBy>
  <cp:lastPrinted>2016-02-24T09:40:00Z</cp:lastPrinted>
  <dcterms:created xsi:type="dcterms:W3CDTF">2012-02-23T09:28:29Z</dcterms:created>
  <dcterms:modified xsi:type="dcterms:W3CDTF">2016-02-25T11:04:29Z</dcterms:modified>
</cp:coreProperties>
</file>